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8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kipo\Desktop\★데이터정책\★통계\5. 통계간행물\1. 연보\2023년\연보 영문\"/>
    </mc:Choice>
  </mc:AlternateContent>
  <xr:revisionPtr revIDLastSave="0" documentId="13_ncr:1_{80B64858-BEB2-4720-837E-C1EBF0CD0A92}" xr6:coauthVersionLast="36" xr6:coauthVersionMax="36" xr10:uidLastSave="{00000000-0000-0000-0000-000000000000}"/>
  <bookViews>
    <workbookView xWindow="32760" yWindow="45" windowWidth="12015" windowHeight="12645" tabRatio="823" xr2:uid="{00000000-000D-0000-FFFF-FFFF00000000}"/>
  </bookViews>
  <sheets>
    <sheet name="application by year" sheetId="1" r:id="rId1"/>
    <sheet name="by resident and non-resident" sheetId="10" r:id="rId2"/>
    <sheet name="by origin(2022)" sheetId="15" r:id="rId3"/>
    <sheet name="PCT" sheetId="8" r:id="rId4"/>
    <sheet name="Hague" sheetId="16" r:id="rId5"/>
    <sheet name="Madrid " sheetId="7" r:id="rId6"/>
  </sheets>
  <calcPr calcId="191029"/>
</workbook>
</file>

<file path=xl/calcChain.xml><?xml version="1.0" encoding="utf-8"?>
<calcChain xmlns="http://schemas.openxmlformats.org/spreadsheetml/2006/main">
  <c r="D22" i="7" l="1"/>
  <c r="E22" i="7" s="1"/>
  <c r="E9" i="16"/>
  <c r="J43" i="8"/>
  <c r="E8" i="16"/>
  <c r="D8" i="16"/>
  <c r="J44" i="8"/>
  <c r="F44" i="8"/>
  <c r="F43" i="8"/>
  <c r="F76" i="10"/>
  <c r="E43" i="8"/>
  <c r="E44" i="8"/>
  <c r="I44" i="8"/>
  <c r="B37" i="15"/>
  <c r="C37" i="15"/>
  <c r="D37" i="15"/>
  <c r="E37" i="15"/>
  <c r="F37" i="15"/>
  <c r="G37" i="15"/>
  <c r="H37" i="15"/>
  <c r="I37" i="15"/>
  <c r="G22" i="10" l="1"/>
  <c r="F22" i="10" s="1"/>
  <c r="D23" i="10"/>
  <c r="G39" i="10"/>
  <c r="F39" i="10" s="1"/>
  <c r="G74" i="10"/>
  <c r="F74" i="10" s="1"/>
  <c r="G73" i="10"/>
  <c r="F73" i="10" s="1"/>
  <c r="D73" i="10"/>
  <c r="G110" i="10"/>
  <c r="F110" i="10" s="1"/>
  <c r="G109" i="10"/>
  <c r="F109" i="10" s="1"/>
  <c r="G21" i="10"/>
  <c r="D21" i="10" s="1"/>
  <c r="G102" i="1"/>
  <c r="G100" i="1"/>
  <c r="G99" i="1"/>
  <c r="G101" i="1"/>
  <c r="G98" i="1"/>
  <c r="G97" i="1"/>
  <c r="D22" i="10" l="1"/>
  <c r="D39" i="10"/>
  <c r="D74" i="10"/>
  <c r="D109" i="10"/>
  <c r="D110" i="10"/>
  <c r="F21" i="10"/>
  <c r="E21" i="7"/>
  <c r="D23" i="7"/>
  <c r="E23" i="7" s="1"/>
  <c r="D21" i="7"/>
  <c r="D20" i="7"/>
  <c r="D9" i="16"/>
  <c r="D7" i="16"/>
  <c r="D6" i="16"/>
  <c r="E7" i="16" l="1"/>
  <c r="I42" i="8"/>
  <c r="J42" i="8" s="1"/>
  <c r="I41" i="8"/>
  <c r="F41" i="8"/>
  <c r="E42" i="8"/>
  <c r="F42" i="8" s="1"/>
  <c r="E41" i="8"/>
  <c r="E40" i="8"/>
  <c r="G96" i="1" l="1"/>
  <c r="G95" i="1"/>
  <c r="G94" i="1"/>
  <c r="G92" i="1"/>
  <c r="G112" i="10"/>
  <c r="G111" i="10"/>
  <c r="G108" i="10"/>
  <c r="G107" i="10"/>
  <c r="G106" i="10"/>
  <c r="G105" i="10"/>
  <c r="G76" i="10"/>
  <c r="G75" i="10"/>
  <c r="G40" i="10"/>
  <c r="F108" i="10" l="1"/>
  <c r="F107" i="10"/>
  <c r="D108" i="10"/>
  <c r="D107" i="10"/>
  <c r="F75" i="10"/>
  <c r="D76" i="10"/>
  <c r="D75" i="10"/>
  <c r="F40" i="10"/>
  <c r="D40" i="10"/>
  <c r="F106" i="10" l="1"/>
  <c r="F105" i="10"/>
  <c r="D106" i="10"/>
  <c r="D105" i="10"/>
  <c r="F70" i="10"/>
  <c r="D70" i="10"/>
  <c r="F69" i="10"/>
  <c r="D69" i="10"/>
  <c r="F37" i="10"/>
  <c r="D37" i="10"/>
  <c r="F19" i="10"/>
  <c r="D19" i="10"/>
  <c r="D5" i="16"/>
  <c r="E6" i="16" s="1"/>
  <c r="D4" i="16"/>
  <c r="D19" i="7"/>
  <c r="D18" i="7"/>
  <c r="E18" i="7" s="1"/>
  <c r="D17" i="7"/>
  <c r="D16" i="7"/>
  <c r="D15" i="7"/>
  <c r="E39" i="8"/>
  <c r="F40" i="8" s="1"/>
  <c r="E38" i="8"/>
  <c r="F39" i="8" s="1"/>
  <c r="E37" i="8"/>
  <c r="F37" i="8" s="1"/>
  <c r="E36" i="8"/>
  <c r="I40" i="8"/>
  <c r="I39" i="8"/>
  <c r="I38" i="8"/>
  <c r="I37" i="8"/>
  <c r="I36" i="8"/>
  <c r="J37" i="8" s="1"/>
  <c r="G104" i="10"/>
  <c r="F104" i="10"/>
  <c r="G103" i="10"/>
  <c r="D103" i="10" s="1"/>
  <c r="G102" i="10"/>
  <c r="F102" i="10" s="1"/>
  <c r="G101" i="10"/>
  <c r="F101" i="10" s="1"/>
  <c r="G100" i="10"/>
  <c r="D100" i="10" s="1"/>
  <c r="G99" i="10"/>
  <c r="F99" i="10" s="1"/>
  <c r="G98" i="10"/>
  <c r="D98" i="10" s="1"/>
  <c r="G97" i="10"/>
  <c r="D97" i="10" s="1"/>
  <c r="G96" i="10"/>
  <c r="D96" i="10" s="1"/>
  <c r="G95" i="10"/>
  <c r="F95" i="10" s="1"/>
  <c r="G90" i="1"/>
  <c r="G88" i="1"/>
  <c r="G68" i="10"/>
  <c r="D68" i="10" s="1"/>
  <c r="G67" i="10"/>
  <c r="F67" i="10" s="1"/>
  <c r="G66" i="10"/>
  <c r="D66" i="10" s="1"/>
  <c r="G65" i="10"/>
  <c r="D65" i="10" s="1"/>
  <c r="G64" i="10"/>
  <c r="F64" i="10" s="1"/>
  <c r="G63" i="10"/>
  <c r="F63" i="10" s="1"/>
  <c r="G62" i="10"/>
  <c r="D62" i="10" s="1"/>
  <c r="G61" i="10"/>
  <c r="F61" i="10" s="1"/>
  <c r="G60" i="10"/>
  <c r="F60" i="10" s="1"/>
  <c r="G59" i="10"/>
  <c r="D59" i="10" s="1"/>
  <c r="G36" i="10"/>
  <c r="F36" i="10" s="1"/>
  <c r="G35" i="10"/>
  <c r="D35" i="10" s="1"/>
  <c r="G34" i="10"/>
  <c r="D34" i="10" s="1"/>
  <c r="G33" i="10"/>
  <c r="D33" i="10" s="1"/>
  <c r="G32" i="10"/>
  <c r="D32" i="10" s="1"/>
  <c r="D93" i="1"/>
  <c r="G93" i="1" s="1"/>
  <c r="D91" i="1"/>
  <c r="G91" i="1" s="1"/>
  <c r="D89" i="1"/>
  <c r="G89" i="1" s="1"/>
  <c r="D87" i="1"/>
  <c r="G87" i="1" s="1"/>
  <c r="G20" i="10"/>
  <c r="F20" i="10" s="1"/>
  <c r="G18" i="10"/>
  <c r="F18" i="10" s="1"/>
  <c r="G17" i="10"/>
  <c r="F17" i="10" s="1"/>
  <c r="G16" i="10"/>
  <c r="D16" i="10" s="1"/>
  <c r="G15" i="10"/>
  <c r="D15" i="10" s="1"/>
  <c r="G14" i="10"/>
  <c r="F14" i="10" s="1"/>
  <c r="G94" i="10"/>
  <c r="D94" i="10" s="1"/>
  <c r="G93" i="10"/>
  <c r="D93" i="10" s="1"/>
  <c r="G91" i="10"/>
  <c r="D91" i="10" s="1"/>
  <c r="G92" i="10"/>
  <c r="F92" i="10" s="1"/>
  <c r="G57" i="10"/>
  <c r="F57" i="10" s="1"/>
  <c r="G58" i="10"/>
  <c r="D58" i="10" s="1"/>
  <c r="G55" i="10"/>
  <c r="F55" i="10" s="1"/>
  <c r="G56" i="10"/>
  <c r="F56" i="10" s="1"/>
  <c r="G31" i="10"/>
  <c r="F31" i="10" s="1"/>
  <c r="G30" i="10"/>
  <c r="F30" i="10" s="1"/>
  <c r="G13" i="10"/>
  <c r="D13" i="10" s="1"/>
  <c r="G12" i="10"/>
  <c r="D12" i="10" s="1"/>
  <c r="E33" i="8"/>
  <c r="E34" i="8"/>
  <c r="E35" i="8"/>
  <c r="D13" i="7"/>
  <c r="D14" i="7"/>
  <c r="E14" i="7" s="1"/>
  <c r="G81" i="1"/>
  <c r="G90" i="10"/>
  <c r="D90" i="10" s="1"/>
  <c r="G89" i="10"/>
  <c r="F89" i="10" s="1"/>
  <c r="G88" i="10"/>
  <c r="G87" i="10"/>
  <c r="G86" i="10"/>
  <c r="G85" i="10"/>
  <c r="G84" i="10"/>
  <c r="F84" i="10" s="1"/>
  <c r="G83" i="10"/>
  <c r="D83" i="10" s="1"/>
  <c r="G82" i="10"/>
  <c r="F82" i="10" s="1"/>
  <c r="G81" i="10"/>
  <c r="F81" i="10" s="1"/>
  <c r="G80" i="10"/>
  <c r="D80" i="10" s="1"/>
  <c r="G79" i="10"/>
  <c r="F79" i="10" s="1"/>
  <c r="G78" i="10"/>
  <c r="F78" i="10" s="1"/>
  <c r="G77" i="10"/>
  <c r="F77" i="10" s="1"/>
  <c r="G72" i="10"/>
  <c r="D72" i="10" s="1"/>
  <c r="G71" i="10"/>
  <c r="D71" i="10" s="1"/>
  <c r="G54" i="10"/>
  <c r="D54" i="10" s="1"/>
  <c r="G53" i="10"/>
  <c r="D53" i="10" s="1"/>
  <c r="G52" i="10"/>
  <c r="D52" i="10" s="1"/>
  <c r="G51" i="10"/>
  <c r="D51" i="10" s="1"/>
  <c r="G50" i="10"/>
  <c r="F50" i="10" s="1"/>
  <c r="G49" i="10"/>
  <c r="F49" i="10" s="1"/>
  <c r="G48" i="10"/>
  <c r="F48" i="10" s="1"/>
  <c r="G47" i="10"/>
  <c r="F47" i="10" s="1"/>
  <c r="G46" i="10"/>
  <c r="F46" i="10" s="1"/>
  <c r="G45" i="10"/>
  <c r="D45" i="10" s="1"/>
  <c r="G44" i="10"/>
  <c r="D44" i="10" s="1"/>
  <c r="G43" i="10"/>
  <c r="D43" i="10" s="1"/>
  <c r="G42" i="10"/>
  <c r="D42" i="10" s="1"/>
  <c r="G41" i="10"/>
  <c r="F41" i="10" s="1"/>
  <c r="G38" i="10"/>
  <c r="F38" i="10" s="1"/>
  <c r="G29" i="10"/>
  <c r="F29" i="10" s="1"/>
  <c r="G28" i="10"/>
  <c r="D28" i="10" s="1"/>
  <c r="G27" i="10"/>
  <c r="D27" i="10" s="1"/>
  <c r="G26" i="10"/>
  <c r="D26" i="10" s="1"/>
  <c r="G25" i="10"/>
  <c r="F25" i="10" s="1"/>
  <c r="G24" i="10"/>
  <c r="F24" i="10" s="1"/>
  <c r="G23" i="10"/>
  <c r="F23" i="10" s="1"/>
  <c r="G11" i="10"/>
  <c r="F11" i="10" s="1"/>
  <c r="G10" i="10"/>
  <c r="D10" i="10" s="1"/>
  <c r="G9" i="10"/>
  <c r="D9" i="10" s="1"/>
  <c r="G8" i="10"/>
  <c r="D8" i="10" s="1"/>
  <c r="G7" i="10"/>
  <c r="F7" i="10" s="1"/>
  <c r="G6" i="10"/>
  <c r="F6" i="10" s="1"/>
  <c r="G5" i="10"/>
  <c r="F5" i="10" s="1"/>
  <c r="D12" i="7"/>
  <c r="D79" i="1"/>
  <c r="G80" i="1"/>
  <c r="D11" i="7"/>
  <c r="E12" i="7" s="1"/>
  <c r="I32" i="8"/>
  <c r="E32" i="8"/>
  <c r="F32" i="8" s="1"/>
  <c r="D10" i="7"/>
  <c r="I31" i="8"/>
  <c r="E31" i="8"/>
  <c r="F31" i="8" s="1"/>
  <c r="I30" i="8"/>
  <c r="E30" i="8"/>
  <c r="D73" i="1"/>
  <c r="D71" i="1"/>
  <c r="D69" i="1"/>
  <c r="D67" i="1"/>
  <c r="D65" i="1"/>
  <c r="D63" i="1"/>
  <c r="D61" i="1"/>
  <c r="D59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76" i="1"/>
  <c r="G75" i="1"/>
  <c r="D5" i="7"/>
  <c r="D6" i="7"/>
  <c r="E6" i="7" s="1"/>
  <c r="D7" i="7"/>
  <c r="D8" i="7"/>
  <c r="D9" i="7"/>
  <c r="E9" i="7" s="1"/>
  <c r="D4" i="7"/>
  <c r="I29" i="8"/>
  <c r="E29" i="8"/>
  <c r="I28" i="8"/>
  <c r="J28" i="8" s="1"/>
  <c r="E28" i="8"/>
  <c r="I27" i="8"/>
  <c r="E27" i="8"/>
  <c r="I26" i="8"/>
  <c r="E26" i="8"/>
  <c r="I25" i="8"/>
  <c r="J25" i="8" s="1"/>
  <c r="E25" i="8"/>
  <c r="I24" i="8"/>
  <c r="E24" i="8"/>
  <c r="I23" i="8"/>
  <c r="E23" i="8"/>
  <c r="I22" i="8"/>
  <c r="E22" i="8"/>
  <c r="I21" i="8"/>
  <c r="E21" i="8"/>
  <c r="I20" i="8"/>
  <c r="J21" i="8" s="1"/>
  <c r="E20" i="8"/>
  <c r="F21" i="8" s="1"/>
  <c r="I19" i="8"/>
  <c r="E19" i="8"/>
  <c r="I18" i="8"/>
  <c r="E18" i="8"/>
  <c r="I17" i="8"/>
  <c r="J17" i="8" s="1"/>
  <c r="E17" i="8"/>
  <c r="I16" i="8"/>
  <c r="E16" i="8"/>
  <c r="I15" i="8"/>
  <c r="J16" i="8" s="1"/>
  <c r="E15" i="8"/>
  <c r="I14" i="8"/>
  <c r="E14" i="8"/>
  <c r="I13" i="8"/>
  <c r="J14" i="8" s="1"/>
  <c r="E13" i="8"/>
  <c r="I12" i="8"/>
  <c r="E12" i="8"/>
  <c r="I11" i="8"/>
  <c r="E11" i="8"/>
  <c r="F11" i="8" s="1"/>
  <c r="I10" i="8"/>
  <c r="E10" i="8"/>
  <c r="I9" i="8"/>
  <c r="E9" i="8"/>
  <c r="I8" i="8"/>
  <c r="E8" i="8"/>
  <c r="I7" i="8"/>
  <c r="E7" i="8"/>
  <c r="E6" i="8"/>
  <c r="I6" i="8"/>
  <c r="D48" i="10"/>
  <c r="F13" i="10"/>
  <c r="F83" i="10"/>
  <c r="D102" i="10"/>
  <c r="F27" i="10"/>
  <c r="F38" i="8"/>
  <c r="D79" i="10"/>
  <c r="D104" i="10"/>
  <c r="D56" i="10"/>
  <c r="D61" i="10"/>
  <c r="D84" i="10"/>
  <c r="G79" i="1"/>
  <c r="F9" i="8" l="1"/>
  <c r="F10" i="8"/>
  <c r="J26" i="8"/>
  <c r="J18" i="8"/>
  <c r="J11" i="8"/>
  <c r="E19" i="7"/>
  <c r="E20" i="7"/>
  <c r="J38" i="8"/>
  <c r="F28" i="8"/>
  <c r="F29" i="8"/>
  <c r="F22" i="8"/>
  <c r="J40" i="8"/>
  <c r="J41" i="8"/>
  <c r="F20" i="8"/>
  <c r="F36" i="8"/>
  <c r="F13" i="8"/>
  <c r="J8" i="8"/>
  <c r="F16" i="8"/>
  <c r="J23" i="8"/>
  <c r="J13" i="8"/>
  <c r="F15" i="8"/>
  <c r="E8" i="7"/>
  <c r="J30" i="8"/>
  <c r="J9" i="8"/>
  <c r="F17" i="8"/>
  <c r="E5" i="7"/>
  <c r="E10" i="7"/>
  <c r="E17" i="7"/>
  <c r="E7" i="7"/>
  <c r="E13" i="7"/>
  <c r="E15" i="7"/>
  <c r="E5" i="16"/>
  <c r="J36" i="8"/>
  <c r="F18" i="8"/>
  <c r="F7" i="8"/>
  <c r="J10" i="8"/>
  <c r="F12" i="8"/>
  <c r="J19" i="8"/>
  <c r="F23" i="8"/>
  <c r="J24" i="8"/>
  <c r="F30" i="8"/>
  <c r="J32" i="8"/>
  <c r="J39" i="8"/>
  <c r="F25" i="8"/>
  <c r="J27" i="8"/>
  <c r="F14" i="8"/>
  <c r="J15" i="8"/>
  <c r="F19" i="8"/>
  <c r="J22" i="8"/>
  <c r="F26" i="8"/>
  <c r="J31" i="8"/>
  <c r="F112" i="10"/>
  <c r="D112" i="10"/>
  <c r="D111" i="10"/>
  <c r="F111" i="10"/>
  <c r="D41" i="10"/>
  <c r="D17" i="10"/>
  <c r="F9" i="10"/>
  <c r="F68" i="10"/>
  <c r="D63" i="10"/>
  <c r="D24" i="10"/>
  <c r="F93" i="10"/>
  <c r="D50" i="10"/>
  <c r="F32" i="10"/>
  <c r="D29" i="10"/>
  <c r="F16" i="10"/>
  <c r="D11" i="10"/>
  <c r="D89" i="10"/>
  <c r="D77" i="10"/>
  <c r="D46" i="10"/>
  <c r="F10" i="10"/>
  <c r="D57" i="10"/>
  <c r="F91" i="10"/>
  <c r="F62" i="10"/>
  <c r="D95" i="10"/>
  <c r="F66" i="10"/>
  <c r="F90" i="10"/>
  <c r="F94" i="10"/>
  <c r="F58" i="10"/>
  <c r="D30" i="10"/>
  <c r="F33" i="10"/>
  <c r="D60" i="10"/>
  <c r="F52" i="10"/>
  <c r="F97" i="10"/>
  <c r="F100" i="10"/>
  <c r="F71" i="10"/>
  <c r="F103" i="10"/>
  <c r="F65" i="10"/>
  <c r="F42" i="10"/>
  <c r="F12" i="10"/>
  <c r="D5" i="10"/>
  <c r="F96" i="10"/>
  <c r="F43" i="10"/>
  <c r="D101" i="10"/>
  <c r="D67" i="10"/>
  <c r="D7" i="10"/>
  <c r="F15" i="10"/>
  <c r="F28" i="10"/>
  <c r="D64" i="10"/>
  <c r="D81" i="10"/>
  <c r="D25" i="10"/>
  <c r="F53" i="10"/>
  <c r="F98" i="10"/>
  <c r="D18" i="10"/>
  <c r="F59" i="10"/>
  <c r="D99" i="10"/>
  <c r="F35" i="10"/>
  <c r="D20" i="10"/>
  <c r="F26" i="10"/>
  <c r="E16" i="7"/>
  <c r="D31" i="10"/>
  <c r="D82" i="10"/>
  <c r="F34" i="10"/>
  <c r="J12" i="8"/>
  <c r="D36" i="10"/>
  <c r="F80" i="10"/>
  <c r="F8" i="8"/>
  <c r="F27" i="8"/>
  <c r="J29" i="8"/>
  <c r="F45" i="10"/>
  <c r="D92" i="10"/>
  <c r="D78" i="10"/>
  <c r="F72" i="10"/>
  <c r="D14" i="10"/>
  <c r="D38" i="10"/>
  <c r="D6" i="10"/>
  <c r="F8" i="10"/>
  <c r="F51" i="10"/>
  <c r="D55" i="10"/>
  <c r="F54" i="10"/>
  <c r="D47" i="10"/>
  <c r="F44" i="10"/>
  <c r="D49" i="10"/>
  <c r="E11" i="7"/>
  <c r="J20" i="8"/>
  <c r="F24" i="8"/>
</calcChain>
</file>

<file path=xl/sharedStrings.xml><?xml version="1.0" encoding="utf-8"?>
<sst xmlns="http://schemas.openxmlformats.org/spreadsheetml/2006/main" count="167" uniqueCount="108">
  <si>
    <t>Patents</t>
    <phoneticPr fontId="3" type="noConversion"/>
  </si>
  <si>
    <t>Utility Models</t>
    <phoneticPr fontId="3" type="noConversion"/>
  </si>
  <si>
    <t>Subtotal</t>
    <phoneticPr fontId="3" type="noConversion"/>
  </si>
  <si>
    <t>Designs</t>
    <phoneticPr fontId="3" type="noConversion"/>
  </si>
  <si>
    <t>Trademarks</t>
    <phoneticPr fontId="3" type="noConversion"/>
  </si>
  <si>
    <t>Total</t>
    <phoneticPr fontId="3" type="noConversion"/>
  </si>
  <si>
    <t>Year</t>
    <phoneticPr fontId="3" type="noConversion"/>
  </si>
  <si>
    <t>Applications by Year</t>
    <phoneticPr fontId="3" type="noConversion"/>
  </si>
  <si>
    <t>Application language</t>
    <phoneticPr fontId="3" type="noConversion"/>
  </si>
  <si>
    <t>Receiving Office</t>
    <phoneticPr fontId="3" type="noConversion"/>
  </si>
  <si>
    <t>Designated Office</t>
    <phoneticPr fontId="3" type="noConversion"/>
  </si>
  <si>
    <t>Translation for national phase</t>
    <phoneticPr fontId="3" type="noConversion"/>
  </si>
  <si>
    <t>Japanese</t>
    <phoneticPr fontId="3" type="noConversion"/>
  </si>
  <si>
    <t>Utility models</t>
    <phoneticPr fontId="3" type="noConversion"/>
  </si>
  <si>
    <t>2005</t>
  </si>
  <si>
    <t>2006</t>
  </si>
  <si>
    <t>Office of Origin</t>
    <phoneticPr fontId="3" type="noConversion"/>
  </si>
  <si>
    <t>Korean</t>
    <phoneticPr fontId="3" type="noConversion"/>
  </si>
  <si>
    <t>English</t>
    <phoneticPr fontId="3" type="noConversion"/>
  </si>
  <si>
    <t>Classification</t>
    <phoneticPr fontId="3" type="noConversion"/>
  </si>
  <si>
    <t>Year</t>
    <phoneticPr fontId="3" type="noConversion"/>
  </si>
  <si>
    <t>Korean</t>
    <phoneticPr fontId="3" type="noConversion"/>
  </si>
  <si>
    <t>Foreign</t>
    <phoneticPr fontId="3" type="noConversion"/>
  </si>
  <si>
    <t>Total</t>
    <phoneticPr fontId="3" type="noConversion"/>
  </si>
  <si>
    <t>Applications</t>
    <phoneticPr fontId="3" type="noConversion"/>
  </si>
  <si>
    <t>Proportion</t>
    <phoneticPr fontId="3" type="noConversion"/>
  </si>
  <si>
    <t>Note 1: Figures in parenthesis include multiple applications.</t>
    <phoneticPr fontId="3" type="noConversion"/>
  </si>
  <si>
    <t>2008</t>
  </si>
  <si>
    <t>total</t>
    <phoneticPr fontId="3" type="noConversion"/>
  </si>
  <si>
    <t xml:space="preserve">       2: Trademark statistics include registration applications renewed prior to the amended Trademark Act (July 28, 2010).</t>
    <phoneticPr fontId="3" type="noConversion"/>
  </si>
  <si>
    <t>2007</t>
    <phoneticPr fontId="3" type="noConversion"/>
  </si>
  <si>
    <t>2009</t>
    <phoneticPr fontId="3" type="noConversion"/>
  </si>
  <si>
    <t>2010</t>
    <phoneticPr fontId="3" type="noConversion"/>
  </si>
  <si>
    <t>2011</t>
    <phoneticPr fontId="3" type="noConversion"/>
  </si>
  <si>
    <t>2008</t>
    <phoneticPr fontId="3" type="noConversion"/>
  </si>
  <si>
    <t>2005</t>
    <phoneticPr fontId="3" type="noConversion"/>
  </si>
  <si>
    <t>2006</t>
    <phoneticPr fontId="3" type="noConversion"/>
  </si>
  <si>
    <t>Note 1: Figures in parenthesis include multiple applications.</t>
    <phoneticPr fontId="3" type="noConversion"/>
  </si>
  <si>
    <t>Classification</t>
    <phoneticPr fontId="3" type="noConversion"/>
  </si>
  <si>
    <t>Patents</t>
    <phoneticPr fontId="3" type="noConversion"/>
  </si>
  <si>
    <t>Total</t>
    <phoneticPr fontId="3" type="noConversion"/>
  </si>
  <si>
    <t>Note 1: Figures in parenthesis include multiple applications.</t>
    <phoneticPr fontId="3" type="noConversion"/>
  </si>
  <si>
    <t>2012</t>
    <phoneticPr fontId="3" type="noConversion"/>
  </si>
  <si>
    <t>2013</t>
    <phoneticPr fontId="3" type="noConversion"/>
  </si>
  <si>
    <t>2014</t>
    <phoneticPr fontId="3" type="noConversion"/>
  </si>
  <si>
    <t>Japan</t>
  </si>
  <si>
    <t>United States of America</t>
  </si>
  <si>
    <t>Germany</t>
  </si>
  <si>
    <t>China</t>
  </si>
  <si>
    <t>France</t>
  </si>
  <si>
    <t>Switzerland</t>
  </si>
  <si>
    <t>United Kingdom</t>
  </si>
  <si>
    <t>Taiwan, Province of China</t>
  </si>
  <si>
    <t>Italy</t>
  </si>
  <si>
    <t>Netherlands</t>
  </si>
  <si>
    <t>Sweden</t>
  </si>
  <si>
    <t>Canada</t>
  </si>
  <si>
    <t>Australia</t>
  </si>
  <si>
    <t>Finland</t>
  </si>
  <si>
    <t>Austria</t>
  </si>
  <si>
    <t>Belgium</t>
  </si>
  <si>
    <t>Spain</t>
  </si>
  <si>
    <t>Singapore</t>
  </si>
  <si>
    <t>Denmark</t>
  </si>
  <si>
    <t>Israel</t>
  </si>
  <si>
    <t>Luxembourg</t>
  </si>
  <si>
    <t>Ireland</t>
  </si>
  <si>
    <t>India</t>
  </si>
  <si>
    <t>Norway</t>
  </si>
  <si>
    <t>Turkey</t>
  </si>
  <si>
    <t>Russian Federation</t>
  </si>
  <si>
    <t>New Zealand</t>
  </si>
  <si>
    <t>(Others)</t>
  </si>
  <si>
    <t>Note 1: This statistics are based on the application date</t>
    <phoneticPr fontId="3" type="noConversion"/>
  </si>
  <si>
    <t>Applications by resident and non-resident</t>
    <phoneticPr fontId="3" type="noConversion"/>
  </si>
  <si>
    <t>International patent applications of PCT system by year</t>
    <phoneticPr fontId="3" type="noConversion"/>
  </si>
  <si>
    <t>International design applications of Hague system by year</t>
    <phoneticPr fontId="3" type="noConversion"/>
  </si>
  <si>
    <t>International trademark applications of Madrid system by year</t>
    <phoneticPr fontId="3" type="noConversion"/>
  </si>
  <si>
    <t>Growth 
rate</t>
    <phoneticPr fontId="3" type="noConversion"/>
  </si>
  <si>
    <t>Receiving office</t>
    <phoneticPr fontId="3" type="noConversion"/>
  </si>
  <si>
    <t>Office of the Designated Contracting Parties</t>
    <phoneticPr fontId="3" type="noConversion"/>
  </si>
  <si>
    <t>Growth
rate</t>
    <phoneticPr fontId="3" type="noConversion"/>
  </si>
  <si>
    <t>2014</t>
    <phoneticPr fontId="3" type="noConversion"/>
  </si>
  <si>
    <t>2015</t>
    <phoneticPr fontId="3" type="noConversion"/>
  </si>
  <si>
    <t>2016</t>
    <phoneticPr fontId="3" type="noConversion"/>
  </si>
  <si>
    <t>2017</t>
    <phoneticPr fontId="3" type="noConversion"/>
  </si>
  <si>
    <t>2018</t>
    <phoneticPr fontId="3" type="noConversion"/>
  </si>
  <si>
    <t>Patents</t>
    <phoneticPr fontId="3" type="noConversion"/>
  </si>
  <si>
    <t>Designs</t>
    <phoneticPr fontId="3" type="noConversion"/>
  </si>
  <si>
    <t>Trademarks</t>
    <phoneticPr fontId="3" type="noConversion"/>
  </si>
  <si>
    <t>2014</t>
    <phoneticPr fontId="3" type="noConversion"/>
  </si>
  <si>
    <t>2016</t>
    <phoneticPr fontId="3" type="noConversion"/>
  </si>
  <si>
    <t>2017</t>
    <phoneticPr fontId="3" type="noConversion"/>
  </si>
  <si>
    <t>2018</t>
    <phoneticPr fontId="3" type="noConversion"/>
  </si>
  <si>
    <t>2015</t>
    <phoneticPr fontId="3" type="noConversion"/>
  </si>
  <si>
    <t>2016</t>
    <phoneticPr fontId="3" type="noConversion"/>
  </si>
  <si>
    <t>2015</t>
    <phoneticPr fontId="3" type="noConversion"/>
  </si>
  <si>
    <t>Republic of Korea</t>
  </si>
  <si>
    <t>-</t>
    <phoneticPr fontId="3" type="noConversion"/>
  </si>
  <si>
    <t>2019</t>
  </si>
  <si>
    <t>2020</t>
    <phoneticPr fontId="3" type="noConversion"/>
  </si>
  <si>
    <t>2020</t>
    <phoneticPr fontId="3" type="noConversion"/>
  </si>
  <si>
    <t>2021</t>
    <phoneticPr fontId="3" type="noConversion"/>
  </si>
  <si>
    <t>2020</t>
  </si>
  <si>
    <t>Poland</t>
  </si>
  <si>
    <t>2022</t>
    <phoneticPr fontId="3" type="noConversion"/>
  </si>
  <si>
    <t>United Arab Emirates</t>
    <phoneticPr fontId="3" type="noConversion"/>
  </si>
  <si>
    <t>Applications in 2022 by origin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</si>
</sst>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#,###&quot; &quot;"/>
    <numFmt numFmtId="177" formatCode="\(#,###\)"/>
    <numFmt numFmtId="178" formatCode="0.0%&quot; &quot;"/>
    <numFmt numFmtId="179" formatCode="\(0.0%\)"/>
    <numFmt numFmtId="180" formatCode="#,##0_);[Red]\(#,##0\)"/>
    <numFmt numFmtId="181" formatCode="#,###"/>
  </numFmts>
  <fonts count="17">
    <font>
      <sz val="11"/>
      <name val="돋움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0"/>
      <name val="산돌명조 M"/>
      <family val="1"/>
      <charset val="129"/>
    </font>
    <font>
      <sz val="10"/>
      <name val="산돌고딕 M"/>
      <family val="1"/>
      <charset val="129"/>
    </font>
    <font>
      <sz val="10"/>
      <name val="산돌고딕 L"/>
      <family val="3"/>
      <charset val="129"/>
    </font>
    <font>
      <b/>
      <sz val="10"/>
      <name val="산돌고딕 M"/>
      <family val="1"/>
      <charset val="129"/>
    </font>
    <font>
      <b/>
      <sz val="10"/>
      <name val="산돌명조 M"/>
      <family val="1"/>
      <charset val="129"/>
    </font>
    <font>
      <b/>
      <sz val="18"/>
      <name val="돋움"/>
      <family val="3"/>
      <charset val="129"/>
    </font>
    <font>
      <b/>
      <sz val="10"/>
      <name val="돋움"/>
      <family val="3"/>
      <charset val="129"/>
    </font>
    <font>
      <b/>
      <sz val="10"/>
      <name val="산돌고딕 L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indexed="64"/>
      </bottom>
      <diagonal/>
    </border>
    <border>
      <left style="medium">
        <color indexed="64"/>
      </left>
      <right/>
      <top style="thin">
        <color theme="0" tint="-0.249977111117893"/>
      </top>
      <bottom/>
      <diagonal/>
    </border>
    <border>
      <left style="medium">
        <color indexed="64"/>
      </left>
      <right/>
      <top/>
      <bottom style="thin">
        <color theme="0" tint="-0.249977111117893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 style="medium">
        <color indexed="64"/>
      </right>
      <top/>
      <bottom style="thin">
        <color theme="0" tint="-0.249977111117893"/>
      </bottom>
      <diagonal/>
    </border>
    <border>
      <left/>
      <right style="medium">
        <color indexed="64"/>
      </right>
      <top/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medium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medium">
        <color indexed="64"/>
      </bottom>
      <diagonal/>
    </border>
    <border>
      <left/>
      <right style="thin">
        <color theme="0" tint="-0.249977111117893"/>
      </right>
      <top style="medium">
        <color indexed="64"/>
      </top>
      <bottom/>
      <diagonal/>
    </border>
    <border>
      <left/>
      <right style="thin">
        <color theme="0" tint="-0.249977111117893"/>
      </right>
      <top/>
      <bottom/>
      <diagonal/>
    </border>
    <border>
      <left style="thin">
        <color theme="0" tint="-0.249977111117893"/>
      </left>
      <right/>
      <top/>
      <bottom/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medium">
        <color indexed="64"/>
      </top>
      <bottom/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theme="0" tint="-0.249977111117893"/>
      </top>
      <bottom style="thin">
        <color theme="0" tint="-0.249977111117893"/>
      </bottom>
      <diagonal/>
    </border>
  </borders>
  <cellStyleXfs count="9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</cellStyleXfs>
  <cellXfs count="206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0" xfId="0" applyNumberFormat="1" applyFont="1" applyBorder="1">
      <alignment vertical="center"/>
    </xf>
    <xf numFmtId="176" fontId="2" fillId="0" borderId="2" xfId="0" applyNumberFormat="1" applyFont="1" applyBorder="1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178" fontId="2" fillId="0" borderId="0" xfId="1" applyNumberFormat="1" applyFont="1" applyBorder="1">
      <alignment vertical="center"/>
    </xf>
    <xf numFmtId="177" fontId="2" fillId="0" borderId="0" xfId="0" applyNumberFormat="1" applyFont="1" applyBorder="1">
      <alignment vertical="center"/>
    </xf>
    <xf numFmtId="179" fontId="2" fillId="0" borderId="0" xfId="1" applyNumberFormat="1" applyFont="1" applyBorder="1">
      <alignment vertical="center"/>
    </xf>
    <xf numFmtId="177" fontId="2" fillId="0" borderId="2" xfId="0" applyNumberFormat="1" applyFont="1" applyBorder="1">
      <alignment vertical="center"/>
    </xf>
    <xf numFmtId="178" fontId="2" fillId="0" borderId="2" xfId="1" applyNumberFormat="1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180" fontId="2" fillId="0" borderId="3" xfId="3" applyNumberFormat="1" applyFont="1" applyBorder="1">
      <alignment vertical="center"/>
    </xf>
    <xf numFmtId="180" fontId="2" fillId="0" borderId="3" xfId="3" applyNumberFormat="1" applyFont="1" applyBorder="1" applyAlignment="1">
      <alignment horizontal="right"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180" fontId="2" fillId="0" borderId="3" xfId="0" applyNumberFormat="1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>
      <alignment vertical="center"/>
    </xf>
    <xf numFmtId="178" fontId="2" fillId="0" borderId="0" xfId="1" applyNumberFormat="1" applyFont="1" applyFill="1" applyBorder="1">
      <alignment vertical="center"/>
    </xf>
    <xf numFmtId="176" fontId="2" fillId="0" borderId="2" xfId="0" applyNumberFormat="1" applyFont="1" applyFill="1" applyBorder="1">
      <alignment vertical="center"/>
    </xf>
    <xf numFmtId="41" fontId="2" fillId="0" borderId="0" xfId="3" applyFont="1" applyBorder="1">
      <alignment vertical="center"/>
    </xf>
    <xf numFmtId="176" fontId="2" fillId="0" borderId="0" xfId="3" applyNumberFormat="1" applyFont="1" applyBorder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41" fontId="2" fillId="0" borderId="0" xfId="3" applyFont="1" applyBorder="1" applyAlignment="1">
      <alignment horizontal="center" vertical="center" wrapText="1"/>
    </xf>
    <xf numFmtId="41" fontId="2" fillId="0" borderId="2" xfId="3" applyFont="1" applyBorder="1" applyAlignment="1">
      <alignment horizontal="center" vertical="center" wrapText="1"/>
    </xf>
    <xf numFmtId="41" fontId="2" fillId="0" borderId="2" xfId="3" applyFont="1" applyBorder="1">
      <alignment vertical="center"/>
    </xf>
    <xf numFmtId="176" fontId="2" fillId="0" borderId="0" xfId="7" applyNumberFormat="1" applyFont="1" applyFill="1" applyBorder="1">
      <alignment vertical="center"/>
    </xf>
    <xf numFmtId="177" fontId="2" fillId="0" borderId="0" xfId="7" applyNumberFormat="1" applyFont="1" applyFill="1" applyBorder="1">
      <alignment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181" fontId="10" fillId="0" borderId="10" xfId="5" applyNumberFormat="1" applyFont="1" applyFill="1" applyBorder="1">
      <alignment vertical="center"/>
    </xf>
    <xf numFmtId="177" fontId="10" fillId="0" borderId="11" xfId="5" applyNumberFormat="1" applyFont="1" applyFill="1" applyBorder="1">
      <alignment vertical="center"/>
    </xf>
    <xf numFmtId="177" fontId="2" fillId="0" borderId="0" xfId="0" applyNumberFormat="1" applyFont="1" applyFill="1" applyBorder="1">
      <alignment vertical="center"/>
    </xf>
    <xf numFmtId="179" fontId="2" fillId="0" borderId="0" xfId="1" applyNumberFormat="1" applyFont="1" applyFill="1" applyBorder="1">
      <alignment vertical="center"/>
    </xf>
    <xf numFmtId="177" fontId="2" fillId="0" borderId="2" xfId="0" applyNumberFormat="1" applyFont="1" applyFill="1" applyBorder="1">
      <alignment vertical="center"/>
    </xf>
    <xf numFmtId="176" fontId="2" fillId="0" borderId="0" xfId="3" applyNumberFormat="1" applyFont="1" applyFill="1" applyBorder="1">
      <alignment vertical="center"/>
    </xf>
    <xf numFmtId="0" fontId="7" fillId="0" borderId="12" xfId="5" applyFont="1" applyFill="1" applyBorder="1" applyAlignment="1">
      <alignment horizontal="center" vertical="center" wrapText="1"/>
    </xf>
    <xf numFmtId="0" fontId="7" fillId="0" borderId="13" xfId="5" applyFont="1" applyFill="1" applyBorder="1" applyAlignment="1">
      <alignment horizontal="center" vertical="center" wrapText="1"/>
    </xf>
    <xf numFmtId="0" fontId="7" fillId="0" borderId="14" xfId="5" applyFont="1" applyFill="1" applyBorder="1" applyAlignment="1">
      <alignment horizontal="center" vertical="center" wrapText="1"/>
    </xf>
    <xf numFmtId="0" fontId="7" fillId="0" borderId="4" xfId="5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horizontal="center" vertical="center" wrapText="1"/>
    </xf>
    <xf numFmtId="0" fontId="11" fillId="0" borderId="2" xfId="5" applyFont="1" applyFill="1" applyBorder="1" applyAlignment="1">
      <alignment horizontal="center" vertical="center" wrapText="1"/>
    </xf>
    <xf numFmtId="0" fontId="9" fillId="0" borderId="15" xfId="5" applyFont="1" applyFill="1" applyBorder="1">
      <alignment vertical="center"/>
    </xf>
    <xf numFmtId="176" fontId="9" fillId="0" borderId="10" xfId="5" applyNumberFormat="1" applyFont="1" applyFill="1" applyBorder="1">
      <alignment vertical="center"/>
    </xf>
    <xf numFmtId="181" fontId="9" fillId="0" borderId="10" xfId="5" applyNumberFormat="1" applyFont="1" applyFill="1" applyBorder="1">
      <alignment vertical="center"/>
    </xf>
    <xf numFmtId="177" fontId="9" fillId="0" borderId="10" xfId="5" applyNumberFormat="1" applyFont="1" applyFill="1" applyBorder="1">
      <alignment vertical="center"/>
    </xf>
    <xf numFmtId="0" fontId="8" fillId="0" borderId="16" xfId="5" applyFont="1" applyFill="1" applyBorder="1" applyAlignment="1">
      <alignment horizontal="center" vertical="center"/>
    </xf>
    <xf numFmtId="178" fontId="2" fillId="0" borderId="2" xfId="1" applyNumberFormat="1" applyFont="1" applyFill="1" applyBorder="1">
      <alignment vertical="center"/>
    </xf>
    <xf numFmtId="0" fontId="2" fillId="0" borderId="3" xfId="0" applyFont="1" applyFill="1" applyBorder="1" applyAlignment="1">
      <alignment horizontal="center" vertical="center"/>
    </xf>
    <xf numFmtId="180" fontId="2" fillId="0" borderId="3" xfId="0" applyNumberFormat="1" applyFont="1" applyFill="1" applyBorder="1" applyAlignment="1">
      <alignment horizontal="right" vertical="center"/>
    </xf>
    <xf numFmtId="180" fontId="2" fillId="0" borderId="3" xfId="3" applyNumberFormat="1" applyFont="1" applyFill="1" applyBorder="1">
      <alignment vertical="center"/>
    </xf>
    <xf numFmtId="176" fontId="9" fillId="0" borderId="0" xfId="7" applyNumberFormat="1" applyFont="1" applyFill="1" applyBorder="1">
      <alignment vertical="center"/>
    </xf>
    <xf numFmtId="176" fontId="8" fillId="0" borderId="2" xfId="7" applyNumberFormat="1" applyFont="1" applyFill="1" applyBorder="1">
      <alignment vertical="center"/>
    </xf>
    <xf numFmtId="177" fontId="9" fillId="0" borderId="0" xfId="7" applyNumberFormat="1" applyFont="1" applyFill="1" applyBorder="1">
      <alignment vertical="center"/>
    </xf>
    <xf numFmtId="177" fontId="9" fillId="0" borderId="0" xfId="7" applyNumberFormat="1" applyFont="1" applyFill="1" applyBorder="1" applyAlignment="1">
      <alignment vertical="top"/>
    </xf>
    <xf numFmtId="177" fontId="8" fillId="0" borderId="2" xfId="7" applyNumberFormat="1" applyFont="1" applyFill="1" applyBorder="1" applyAlignment="1">
      <alignment vertical="top"/>
    </xf>
    <xf numFmtId="0" fontId="0" fillId="0" borderId="0" xfId="0" applyFont="1" applyFill="1" applyBorder="1">
      <alignment vertical="center"/>
    </xf>
    <xf numFmtId="179" fontId="1" fillId="0" borderId="0" xfId="0" applyNumberFormat="1" applyFont="1">
      <alignment vertical="center"/>
    </xf>
    <xf numFmtId="0" fontId="16" fillId="0" borderId="0" xfId="0" applyFont="1">
      <alignment vertical="center"/>
    </xf>
    <xf numFmtId="49" fontId="2" fillId="0" borderId="17" xfId="0" applyNumberFormat="1" applyFont="1" applyBorder="1" applyAlignment="1">
      <alignment horizontal="center" vertical="center"/>
    </xf>
    <xf numFmtId="176" fontId="2" fillId="0" borderId="17" xfId="0" applyNumberFormat="1" applyFont="1" applyBorder="1">
      <alignment vertical="center"/>
    </xf>
    <xf numFmtId="176" fontId="2" fillId="0" borderId="18" xfId="0" applyNumberFormat="1" applyFont="1" applyBorder="1">
      <alignment vertical="center"/>
    </xf>
    <xf numFmtId="49" fontId="16" fillId="0" borderId="0" xfId="0" applyNumberFormat="1" applyFont="1" applyFill="1" applyBorder="1" applyAlignment="1">
      <alignment horizontal="center" vertical="center"/>
    </xf>
    <xf numFmtId="178" fontId="16" fillId="0" borderId="0" xfId="1" applyNumberFormat="1" applyFont="1" applyBorder="1">
      <alignment vertical="center"/>
    </xf>
    <xf numFmtId="176" fontId="16" fillId="0" borderId="0" xfId="0" applyNumberFormat="1" applyFont="1" applyBorder="1">
      <alignment vertical="center"/>
    </xf>
    <xf numFmtId="0" fontId="16" fillId="0" borderId="4" xfId="0" applyFont="1" applyFill="1" applyBorder="1" applyAlignment="1">
      <alignment horizontal="center" vertical="center"/>
    </xf>
    <xf numFmtId="176" fontId="16" fillId="0" borderId="0" xfId="0" applyNumberFormat="1" applyFont="1" applyFill="1" applyBorder="1">
      <alignment vertical="center"/>
    </xf>
    <xf numFmtId="178" fontId="16" fillId="0" borderId="2" xfId="1" applyNumberFormat="1" applyFont="1" applyBorder="1">
      <alignment vertical="center"/>
    </xf>
    <xf numFmtId="178" fontId="16" fillId="0" borderId="0" xfId="1" applyNumberFormat="1" applyFont="1" applyFill="1" applyBorder="1">
      <alignment vertical="center"/>
    </xf>
    <xf numFmtId="176" fontId="16" fillId="0" borderId="2" xfId="0" applyNumberFormat="1" applyFont="1" applyFill="1" applyBorder="1">
      <alignment vertical="center"/>
    </xf>
    <xf numFmtId="176" fontId="9" fillId="0" borderId="0" xfId="7" applyNumberFormat="1" applyFont="1" applyFill="1" applyBorder="1" applyAlignment="1">
      <alignment vertical="top"/>
    </xf>
    <xf numFmtId="176" fontId="14" fillId="2" borderId="33" xfId="7" applyNumberFormat="1" applyFont="1" applyFill="1" applyBorder="1">
      <alignment vertical="center"/>
    </xf>
    <xf numFmtId="176" fontId="14" fillId="2" borderId="34" xfId="7" applyNumberFormat="1" applyFont="1" applyFill="1" applyBorder="1">
      <alignment vertical="center"/>
    </xf>
    <xf numFmtId="177" fontId="14" fillId="2" borderId="34" xfId="7" applyNumberFormat="1" applyFont="1" applyFill="1" applyBorder="1" applyAlignment="1">
      <alignment vertical="top"/>
    </xf>
    <xf numFmtId="176" fontId="13" fillId="2" borderId="19" xfId="0" applyNumberFormat="1" applyFont="1" applyFill="1" applyBorder="1">
      <alignment vertical="center"/>
    </xf>
    <xf numFmtId="178" fontId="13" fillId="2" borderId="19" xfId="1" applyNumberFormat="1" applyFont="1" applyFill="1" applyBorder="1">
      <alignment vertical="center"/>
    </xf>
    <xf numFmtId="176" fontId="13" fillId="2" borderId="20" xfId="0" applyNumberFormat="1" applyFont="1" applyFill="1" applyBorder="1">
      <alignment vertical="center"/>
    </xf>
    <xf numFmtId="176" fontId="13" fillId="2" borderId="2" xfId="0" applyNumberFormat="1" applyFont="1" applyFill="1" applyBorder="1">
      <alignment vertical="center"/>
    </xf>
    <xf numFmtId="177" fontId="13" fillId="2" borderId="20" xfId="0" applyNumberFormat="1" applyFont="1" applyFill="1" applyBorder="1">
      <alignment vertical="center"/>
    </xf>
    <xf numFmtId="0" fontId="7" fillId="0" borderId="4" xfId="6" applyFont="1" applyFill="1" applyBorder="1" applyAlignment="1">
      <alignment vertical="center" shrinkToFit="1"/>
    </xf>
    <xf numFmtId="176" fontId="9" fillId="0" borderId="0" xfId="6" applyNumberFormat="1" applyFont="1" applyFill="1" applyBorder="1">
      <alignment vertical="center"/>
    </xf>
    <xf numFmtId="181" fontId="9" fillId="0" borderId="0" xfId="6" applyNumberFormat="1" applyFont="1" applyFill="1" applyBorder="1">
      <alignment vertical="center"/>
    </xf>
    <xf numFmtId="177" fontId="9" fillId="0" borderId="0" xfId="6" applyNumberFormat="1" applyFont="1" applyFill="1" applyBorder="1">
      <alignment vertical="center"/>
    </xf>
    <xf numFmtId="181" fontId="10" fillId="0" borderId="0" xfId="5" applyNumberFormat="1" applyFont="1" applyFill="1" applyBorder="1">
      <alignment vertical="center"/>
    </xf>
    <xf numFmtId="177" fontId="10" fillId="0" borderId="2" xfId="5" applyNumberFormat="1" applyFont="1" applyFill="1" applyBorder="1">
      <alignment vertical="center"/>
    </xf>
    <xf numFmtId="176" fontId="9" fillId="0" borderId="0" xfId="6" applyNumberFormat="1" applyFont="1" applyFill="1">
      <alignment vertical="center"/>
    </xf>
    <xf numFmtId="181" fontId="9" fillId="0" borderId="0" xfId="6" applyNumberFormat="1" applyFont="1" applyFill="1">
      <alignment vertical="center"/>
    </xf>
    <xf numFmtId="177" fontId="9" fillId="0" borderId="0" xfId="6" applyNumberFormat="1" applyFont="1" applyFill="1">
      <alignment vertical="center"/>
    </xf>
    <xf numFmtId="176" fontId="10" fillId="0" borderId="21" xfId="5" applyNumberFormat="1" applyFont="1" applyFill="1" applyBorder="1">
      <alignment vertical="center"/>
    </xf>
    <xf numFmtId="177" fontId="10" fillId="0" borderId="21" xfId="5" applyNumberFormat="1" applyFont="1" applyFill="1" applyBorder="1">
      <alignment vertical="center"/>
    </xf>
    <xf numFmtId="177" fontId="10" fillId="0" borderId="22" xfId="5" applyNumberFormat="1" applyFont="1" applyFill="1" applyBorder="1">
      <alignment vertical="center"/>
    </xf>
    <xf numFmtId="0" fontId="13" fillId="2" borderId="23" xfId="0" applyFont="1" applyFill="1" applyBorder="1" applyAlignment="1">
      <alignment horizontal="center" vertical="center"/>
    </xf>
    <xf numFmtId="178" fontId="13" fillId="2" borderId="20" xfId="1" applyNumberFormat="1" applyFont="1" applyFill="1" applyBorder="1">
      <alignment vertical="center"/>
    </xf>
    <xf numFmtId="178" fontId="2" fillId="0" borderId="3" xfId="1" applyNumberFormat="1" applyFont="1" applyBorder="1">
      <alignment vertical="center"/>
    </xf>
    <xf numFmtId="0" fontId="13" fillId="2" borderId="3" xfId="0" applyFont="1" applyFill="1" applyBorder="1" applyAlignment="1">
      <alignment horizontal="center" vertical="center"/>
    </xf>
    <xf numFmtId="180" fontId="13" fillId="2" borderId="3" xfId="0" applyNumberFormat="1" applyFont="1" applyFill="1" applyBorder="1" applyAlignment="1">
      <alignment horizontal="right" vertical="center"/>
    </xf>
    <xf numFmtId="180" fontId="13" fillId="2" borderId="3" xfId="3" applyNumberFormat="1" applyFont="1" applyFill="1" applyBorder="1">
      <alignment vertical="center"/>
    </xf>
    <xf numFmtId="178" fontId="13" fillId="2" borderId="3" xfId="1" applyNumberFormat="1" applyFont="1" applyFill="1" applyBorder="1">
      <alignment vertical="center"/>
    </xf>
    <xf numFmtId="0" fontId="0" fillId="0" borderId="3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 wrapText="1"/>
    </xf>
    <xf numFmtId="177" fontId="8" fillId="0" borderId="39" xfId="7" applyNumberFormat="1" applyFont="1" applyFill="1" applyBorder="1" applyAlignment="1">
      <alignment vertical="top"/>
    </xf>
    <xf numFmtId="176" fontId="10" fillId="2" borderId="38" xfId="7" applyNumberFormat="1" applyFont="1" applyFill="1" applyBorder="1">
      <alignment vertical="center"/>
    </xf>
    <xf numFmtId="177" fontId="10" fillId="2" borderId="20" xfId="7" applyNumberFormat="1" applyFont="1" applyFill="1" applyBorder="1" applyAlignment="1">
      <alignment vertical="top"/>
    </xf>
    <xf numFmtId="49" fontId="13" fillId="2" borderId="33" xfId="0" applyNumberFormat="1" applyFont="1" applyFill="1" applyBorder="1" applyAlignment="1">
      <alignment horizontal="center" vertical="center"/>
    </xf>
    <xf numFmtId="49" fontId="13" fillId="2" borderId="42" xfId="0" applyNumberFormat="1" applyFont="1" applyFill="1" applyBorder="1" applyAlignment="1">
      <alignment horizontal="center" vertical="center"/>
    </xf>
    <xf numFmtId="176" fontId="13" fillId="2" borderId="33" xfId="0" applyNumberFormat="1" applyFont="1" applyFill="1" applyBorder="1">
      <alignment vertical="center"/>
    </xf>
    <xf numFmtId="177" fontId="13" fillId="2" borderId="43" xfId="0" applyNumberFormat="1" applyFont="1" applyFill="1" applyBorder="1">
      <alignment vertical="center"/>
    </xf>
    <xf numFmtId="178" fontId="13" fillId="2" borderId="33" xfId="1" applyNumberFormat="1" applyFont="1" applyFill="1" applyBorder="1">
      <alignment vertical="center"/>
    </xf>
    <xf numFmtId="179" fontId="13" fillId="2" borderId="43" xfId="1" applyNumberFormat="1" applyFont="1" applyFill="1" applyBorder="1">
      <alignment vertical="center"/>
    </xf>
    <xf numFmtId="176" fontId="13" fillId="2" borderId="42" xfId="0" applyNumberFormat="1" applyFont="1" applyFill="1" applyBorder="1">
      <alignment vertical="center"/>
    </xf>
    <xf numFmtId="176" fontId="2" fillId="0" borderId="44" xfId="0" applyNumberFormat="1" applyFont="1" applyBorder="1">
      <alignment vertical="center"/>
    </xf>
    <xf numFmtId="177" fontId="2" fillId="0" borderId="45" xfId="0" applyNumberFormat="1" applyFont="1" applyBorder="1">
      <alignment vertical="center"/>
    </xf>
    <xf numFmtId="176" fontId="2" fillId="0" borderId="45" xfId="0" applyNumberFormat="1" applyFont="1" applyBorder="1">
      <alignment vertical="center"/>
    </xf>
    <xf numFmtId="179" fontId="2" fillId="0" borderId="46" xfId="1" applyNumberFormat="1" applyFont="1" applyBorder="1">
      <alignment vertical="center"/>
    </xf>
    <xf numFmtId="178" fontId="2" fillId="0" borderId="46" xfId="1" applyNumberFormat="1" applyFont="1" applyBorder="1">
      <alignment vertical="center"/>
    </xf>
    <xf numFmtId="179" fontId="2" fillId="0" borderId="47" xfId="1" applyNumberFormat="1" applyFont="1" applyBorder="1">
      <alignment vertical="center"/>
    </xf>
    <xf numFmtId="177" fontId="2" fillId="0" borderId="48" xfId="0" applyNumberFormat="1" applyFont="1" applyBorder="1">
      <alignment vertical="center"/>
    </xf>
    <xf numFmtId="178" fontId="13" fillId="2" borderId="43" xfId="1" applyNumberFormat="1" applyFont="1" applyFill="1" applyBorder="1">
      <alignment vertical="center"/>
    </xf>
    <xf numFmtId="178" fontId="2" fillId="0" borderId="49" xfId="1" applyNumberFormat="1" applyFont="1" applyBorder="1">
      <alignment vertical="center"/>
    </xf>
    <xf numFmtId="49" fontId="13" fillId="2" borderId="45" xfId="0" applyNumberFormat="1" applyFont="1" applyFill="1" applyBorder="1" applyAlignment="1">
      <alignment horizontal="center" vertical="center"/>
    </xf>
    <xf numFmtId="49" fontId="2" fillId="0" borderId="44" xfId="0" applyNumberFormat="1" applyFont="1" applyBorder="1" applyAlignment="1">
      <alignment horizontal="center" vertical="center"/>
    </xf>
    <xf numFmtId="176" fontId="13" fillId="2" borderId="50" xfId="0" applyNumberFormat="1" applyFont="1" applyFill="1" applyBorder="1">
      <alignment vertical="center"/>
    </xf>
    <xf numFmtId="176" fontId="2" fillId="0" borderId="49" xfId="0" applyNumberFormat="1" applyFont="1" applyBorder="1">
      <alignment vertical="center"/>
    </xf>
    <xf numFmtId="178" fontId="2" fillId="0" borderId="45" xfId="1" applyNumberFormat="1" applyFont="1" applyFill="1" applyBorder="1">
      <alignment vertical="center"/>
    </xf>
    <xf numFmtId="178" fontId="13" fillId="2" borderId="45" xfId="1" applyNumberFormat="1" applyFont="1" applyFill="1" applyBorder="1">
      <alignment vertical="center"/>
    </xf>
    <xf numFmtId="178" fontId="2" fillId="0" borderId="44" xfId="1" applyNumberFormat="1" applyFont="1" applyBorder="1">
      <alignment vertical="center"/>
    </xf>
    <xf numFmtId="178" fontId="2" fillId="0" borderId="45" xfId="1" applyNumberFormat="1" applyFont="1" applyBorder="1">
      <alignment vertical="center"/>
    </xf>
    <xf numFmtId="49" fontId="2" fillId="0" borderId="45" xfId="0" applyNumberFormat="1" applyFont="1" applyBorder="1" applyAlignment="1">
      <alignment horizontal="center" vertical="center"/>
    </xf>
    <xf numFmtId="176" fontId="2" fillId="0" borderId="50" xfId="0" applyNumberFormat="1" applyFont="1" applyBorder="1">
      <alignment vertical="center"/>
    </xf>
    <xf numFmtId="178" fontId="2" fillId="0" borderId="50" xfId="1" applyNumberFormat="1" applyFont="1" applyBorder="1">
      <alignment vertical="center"/>
    </xf>
    <xf numFmtId="179" fontId="13" fillId="2" borderId="42" xfId="1" applyNumberFormat="1" applyFont="1" applyFill="1" applyBorder="1">
      <alignment vertical="center"/>
    </xf>
    <xf numFmtId="179" fontId="2" fillId="0" borderId="45" xfId="1" applyNumberFormat="1" applyFont="1" applyBorder="1">
      <alignment vertical="center"/>
    </xf>
    <xf numFmtId="181" fontId="13" fillId="2" borderId="33" xfId="0" applyNumberFormat="1" applyFont="1" applyFill="1" applyBorder="1">
      <alignment vertical="center"/>
    </xf>
    <xf numFmtId="178" fontId="13" fillId="2" borderId="41" xfId="1" applyNumberFormat="1" applyFont="1" applyFill="1" applyBorder="1">
      <alignment vertical="center"/>
    </xf>
    <xf numFmtId="0" fontId="1" fillId="0" borderId="52" xfId="0" applyFont="1" applyBorder="1">
      <alignment vertical="center"/>
    </xf>
    <xf numFmtId="176" fontId="13" fillId="2" borderId="55" xfId="0" applyNumberFormat="1" applyFont="1" applyFill="1" applyBorder="1">
      <alignment vertical="center"/>
    </xf>
    <xf numFmtId="49" fontId="2" fillId="0" borderId="48" xfId="0" applyNumberFormat="1" applyFont="1" applyFill="1" applyBorder="1" applyAlignment="1">
      <alignment horizontal="center" vertical="center"/>
    </xf>
    <xf numFmtId="181" fontId="2" fillId="0" borderId="51" xfId="0" applyNumberFormat="1" applyFont="1" applyFill="1" applyBorder="1">
      <alignment vertical="center"/>
    </xf>
    <xf numFmtId="178" fontId="2" fillId="0" borderId="51" xfId="1" applyNumberFormat="1" applyFont="1" applyFill="1" applyBorder="1">
      <alignment vertical="center"/>
    </xf>
    <xf numFmtId="178" fontId="2" fillId="0" borderId="48" xfId="1" applyNumberFormat="1" applyFont="1" applyFill="1" applyBorder="1">
      <alignment vertical="center"/>
    </xf>
    <xf numFmtId="176" fontId="2" fillId="0" borderId="39" xfId="0" applyNumberFormat="1" applyFont="1" applyFill="1" applyBorder="1">
      <alignment vertical="center"/>
    </xf>
    <xf numFmtId="49" fontId="2" fillId="0" borderId="45" xfId="0" applyNumberFormat="1" applyFont="1" applyFill="1" applyBorder="1" applyAlignment="1">
      <alignment horizontal="center" vertical="center"/>
    </xf>
    <xf numFmtId="177" fontId="2" fillId="0" borderId="50" xfId="0" applyNumberFormat="1" applyFont="1" applyFill="1" applyBorder="1">
      <alignment vertical="center"/>
    </xf>
    <xf numFmtId="179" fontId="2" fillId="0" borderId="50" xfId="1" applyNumberFormat="1" applyFont="1" applyFill="1" applyBorder="1">
      <alignment vertical="center"/>
    </xf>
    <xf numFmtId="179" fontId="2" fillId="0" borderId="45" xfId="1" applyNumberFormat="1" applyFont="1" applyFill="1" applyBorder="1">
      <alignment vertical="center"/>
    </xf>
    <xf numFmtId="49" fontId="2" fillId="0" borderId="33" xfId="0" applyNumberFormat="1" applyFont="1" applyFill="1" applyBorder="1" applyAlignment="1">
      <alignment horizontal="center" vertical="center"/>
    </xf>
    <xf numFmtId="176" fontId="2" fillId="0" borderId="40" xfId="0" applyNumberFormat="1" applyFont="1" applyFill="1" applyBorder="1">
      <alignment vertical="center"/>
    </xf>
    <xf numFmtId="178" fontId="2" fillId="0" borderId="33" xfId="1" applyNumberFormat="1" applyFont="1" applyFill="1" applyBorder="1">
      <alignment vertical="center"/>
    </xf>
    <xf numFmtId="176" fontId="2" fillId="0" borderId="41" xfId="0" applyNumberFormat="1" applyFont="1" applyFill="1" applyBorder="1">
      <alignment vertical="center"/>
    </xf>
    <xf numFmtId="176" fontId="2" fillId="0" borderId="55" xfId="0" applyNumberFormat="1" applyFont="1" applyFill="1" applyBorder="1">
      <alignment vertical="center"/>
    </xf>
    <xf numFmtId="0" fontId="13" fillId="2" borderId="35" xfId="0" applyFont="1" applyFill="1" applyBorder="1" applyAlignment="1">
      <alignment horizontal="center" vertical="center"/>
    </xf>
    <xf numFmtId="0" fontId="13" fillId="2" borderId="2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35" xfId="0" applyFont="1" applyFill="1" applyBorder="1" applyAlignment="1">
      <alignment horizontal="center" vertical="center"/>
    </xf>
    <xf numFmtId="0" fontId="2" fillId="0" borderId="3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2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5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49" fontId="2" fillId="0" borderId="29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0" xfId="5" applyFont="1" applyFill="1" applyBorder="1" applyAlignment="1">
      <alignment horizontal="left" vertical="center" shrinkToFit="1"/>
    </xf>
    <xf numFmtId="0" fontId="12" fillId="2" borderId="0" xfId="0" applyFont="1" applyFill="1" applyAlignment="1">
      <alignment horizontal="center" vertical="center"/>
    </xf>
    <xf numFmtId="0" fontId="7" fillId="0" borderId="14" xfId="5" applyFont="1" applyFill="1" applyBorder="1" applyAlignment="1">
      <alignment horizontal="center" vertical="center" wrapText="1"/>
    </xf>
    <xf numFmtId="0" fontId="7" fillId="0" borderId="14" xfId="5" applyFont="1" applyFill="1" applyBorder="1" applyAlignment="1">
      <alignment horizontal="center" vertical="center"/>
    </xf>
    <xf numFmtId="0" fontId="7" fillId="0" borderId="25" xfId="5" applyFont="1" applyFill="1" applyBorder="1" applyAlignment="1">
      <alignment horizontal="center" vertical="center"/>
    </xf>
    <xf numFmtId="0" fontId="10" fillId="0" borderId="25" xfId="5" applyFont="1" applyFill="1" applyBorder="1" applyAlignment="1">
      <alignment horizontal="center" vertical="center" wrapText="1"/>
    </xf>
    <xf numFmtId="0" fontId="10" fillId="0" borderId="30" xfId="5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</cellXfs>
  <cellStyles count="9">
    <cellStyle name="백분율" xfId="1" builtinId="5"/>
    <cellStyle name="백분율 2" xfId="2" xr:uid="{00000000-0005-0000-0000-000001000000}"/>
    <cellStyle name="쉼표 [0]" xfId="3" builtinId="6"/>
    <cellStyle name="표준" xfId="0" builtinId="0"/>
    <cellStyle name="표준 2" xfId="4" xr:uid="{00000000-0005-0000-0000-000004000000}"/>
    <cellStyle name="표준 5" xfId="8" xr:uid="{97B36066-B838-4A22-A298-DE2B8C2A5EB3}"/>
    <cellStyle name="표준_국가별출원건수" xfId="5" xr:uid="{00000000-0005-0000-0000-000005000000}"/>
    <cellStyle name="표준_국가별출원건수 2" xfId="6" xr:uid="{00000000-0005-0000-0000-000006000000}"/>
    <cellStyle name="표준_연도별출원건수" xfId="7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110"/>
  <sheetViews>
    <sheetView tabSelected="1" zoomScale="145" zoomScaleNormal="145" workbookViewId="0">
      <pane xSplit="1" ySplit="2" topLeftCell="B3" activePane="bottomRight" state="frozen"/>
      <selection activeCell="G29" sqref="G29"/>
      <selection pane="topRight" activeCell="G29" sqref="G29"/>
      <selection pane="bottomLeft" activeCell="G29" sqref="G29"/>
      <selection pane="bottomRight" sqref="A1:G1"/>
    </sheetView>
  </sheetViews>
  <sheetFormatPr defaultRowHeight="13.5"/>
  <cols>
    <col min="1" max="1" width="12.109375" style="2" customWidth="1"/>
    <col min="2" max="2" width="11.88671875" style="2" customWidth="1"/>
    <col min="3" max="3" width="9.44140625" style="2" customWidth="1"/>
    <col min="4" max="4" width="11.77734375" style="2" customWidth="1"/>
    <col min="5" max="5" width="9.77734375" style="2" customWidth="1"/>
    <col min="6" max="6" width="10.88671875" style="2" customWidth="1"/>
    <col min="7" max="7" width="11.88671875" style="2" customWidth="1"/>
    <col min="8" max="16384" width="8.88671875" style="20"/>
  </cols>
  <sheetData>
    <row r="1" spans="1:7" s="18" customFormat="1" ht="27" customHeight="1" thickBot="1">
      <c r="A1" s="169" t="s">
        <v>7</v>
      </c>
      <c r="B1" s="169"/>
      <c r="C1" s="169"/>
      <c r="D1" s="169"/>
      <c r="E1" s="169"/>
      <c r="F1" s="169"/>
      <c r="G1" s="169"/>
    </row>
    <row r="2" spans="1:7" s="19" customFormat="1" ht="26.25" customHeight="1" thickBot="1">
      <c r="A2" s="34" t="s">
        <v>6</v>
      </c>
      <c r="B2" s="35" t="s">
        <v>0</v>
      </c>
      <c r="C2" s="35" t="s">
        <v>1</v>
      </c>
      <c r="D2" s="35" t="s">
        <v>2</v>
      </c>
      <c r="E2" s="35" t="s">
        <v>3</v>
      </c>
      <c r="F2" s="35" t="s">
        <v>4</v>
      </c>
      <c r="G2" s="36" t="s">
        <v>5</v>
      </c>
    </row>
    <row r="3" spans="1:7" s="19" customFormat="1" ht="17.100000000000001" customHeight="1">
      <c r="A3" s="33">
        <v>1948</v>
      </c>
      <c r="B3" s="37">
        <v>169</v>
      </c>
      <c r="C3" s="37">
        <v>166</v>
      </c>
      <c r="D3" s="37">
        <v>335</v>
      </c>
      <c r="E3" s="37">
        <v>38</v>
      </c>
      <c r="F3" s="37">
        <v>0</v>
      </c>
      <c r="G3" s="38">
        <v>373</v>
      </c>
    </row>
    <row r="4" spans="1:7" s="19" customFormat="1" ht="17.100000000000001" customHeight="1">
      <c r="A4" s="33">
        <v>1949</v>
      </c>
      <c r="B4" s="37">
        <v>233</v>
      </c>
      <c r="C4" s="37">
        <v>229</v>
      </c>
      <c r="D4" s="37">
        <v>462</v>
      </c>
      <c r="E4" s="37">
        <v>46</v>
      </c>
      <c r="F4" s="37">
        <v>0</v>
      </c>
      <c r="G4" s="38">
        <v>508</v>
      </c>
    </row>
    <row r="5" spans="1:7" s="19" customFormat="1" ht="17.100000000000001" customHeight="1">
      <c r="A5" s="33">
        <v>1950</v>
      </c>
      <c r="B5" s="37">
        <v>126</v>
      </c>
      <c r="C5" s="37">
        <v>123</v>
      </c>
      <c r="D5" s="37">
        <v>249</v>
      </c>
      <c r="E5" s="37">
        <v>30</v>
      </c>
      <c r="F5" s="37">
        <v>599</v>
      </c>
      <c r="G5" s="38">
        <v>878</v>
      </c>
    </row>
    <row r="6" spans="1:7" s="19" customFormat="1" ht="17.100000000000001" customHeight="1">
      <c r="A6" s="33">
        <v>1951</v>
      </c>
      <c r="B6" s="37">
        <v>30</v>
      </c>
      <c r="C6" s="37">
        <v>29</v>
      </c>
      <c r="D6" s="37">
        <v>59</v>
      </c>
      <c r="E6" s="37">
        <v>3</v>
      </c>
      <c r="F6" s="37">
        <v>40</v>
      </c>
      <c r="G6" s="38">
        <v>102</v>
      </c>
    </row>
    <row r="7" spans="1:7" s="19" customFormat="1" ht="17.100000000000001" customHeight="1">
      <c r="A7" s="33">
        <v>1952</v>
      </c>
      <c r="B7" s="37">
        <v>91</v>
      </c>
      <c r="C7" s="37">
        <v>69</v>
      </c>
      <c r="D7" s="37">
        <v>160</v>
      </c>
      <c r="E7" s="37">
        <v>19</v>
      </c>
      <c r="F7" s="37">
        <v>151</v>
      </c>
      <c r="G7" s="38">
        <v>330</v>
      </c>
    </row>
    <row r="8" spans="1:7" s="19" customFormat="1" ht="17.100000000000001" customHeight="1">
      <c r="A8" s="33">
        <v>1953</v>
      </c>
      <c r="B8" s="37">
        <v>76</v>
      </c>
      <c r="C8" s="37">
        <v>152</v>
      </c>
      <c r="D8" s="37">
        <v>228</v>
      </c>
      <c r="E8" s="37">
        <v>62</v>
      </c>
      <c r="F8" s="37">
        <v>229</v>
      </c>
      <c r="G8" s="38">
        <v>519</v>
      </c>
    </row>
    <row r="9" spans="1:7" s="19" customFormat="1" ht="17.100000000000001" customHeight="1">
      <c r="A9" s="33">
        <v>1954</v>
      </c>
      <c r="B9" s="37">
        <v>132</v>
      </c>
      <c r="C9" s="37">
        <v>175</v>
      </c>
      <c r="D9" s="37">
        <v>307</v>
      </c>
      <c r="E9" s="37">
        <v>76</v>
      </c>
      <c r="F9" s="37">
        <v>375</v>
      </c>
      <c r="G9" s="38">
        <v>758</v>
      </c>
    </row>
    <row r="10" spans="1:7" s="19" customFormat="1" ht="17.100000000000001" customHeight="1">
      <c r="A10" s="33">
        <v>1955</v>
      </c>
      <c r="B10" s="37">
        <v>156</v>
      </c>
      <c r="C10" s="37">
        <v>281</v>
      </c>
      <c r="D10" s="37">
        <v>437</v>
      </c>
      <c r="E10" s="37">
        <v>216</v>
      </c>
      <c r="F10" s="37">
        <v>465</v>
      </c>
      <c r="G10" s="38">
        <v>1118</v>
      </c>
    </row>
    <row r="11" spans="1:7" s="19" customFormat="1" ht="17.100000000000001" customHeight="1">
      <c r="A11" s="33">
        <v>1956</v>
      </c>
      <c r="B11" s="37">
        <v>287</v>
      </c>
      <c r="C11" s="37">
        <v>494</v>
      </c>
      <c r="D11" s="37">
        <v>781</v>
      </c>
      <c r="E11" s="37">
        <v>179</v>
      </c>
      <c r="F11" s="37">
        <v>1087</v>
      </c>
      <c r="G11" s="38">
        <v>2047</v>
      </c>
    </row>
    <row r="12" spans="1:7" s="19" customFormat="1" ht="17.100000000000001" customHeight="1">
      <c r="A12" s="33">
        <v>1957</v>
      </c>
      <c r="B12" s="37">
        <v>469</v>
      </c>
      <c r="C12" s="37">
        <v>758</v>
      </c>
      <c r="D12" s="37">
        <v>1227</v>
      </c>
      <c r="E12" s="37">
        <v>276</v>
      </c>
      <c r="F12" s="37">
        <v>1469</v>
      </c>
      <c r="G12" s="38">
        <v>2972</v>
      </c>
    </row>
    <row r="13" spans="1:7" s="19" customFormat="1" ht="17.100000000000001" customHeight="1">
      <c r="A13" s="33">
        <v>1958</v>
      </c>
      <c r="B13" s="37">
        <v>555</v>
      </c>
      <c r="C13" s="37">
        <v>1105</v>
      </c>
      <c r="D13" s="37">
        <v>1660</v>
      </c>
      <c r="E13" s="37">
        <v>358</v>
      </c>
      <c r="F13" s="37">
        <v>1439</v>
      </c>
      <c r="G13" s="38">
        <v>3457</v>
      </c>
    </row>
    <row r="14" spans="1:7" s="19" customFormat="1" ht="17.100000000000001" customHeight="1">
      <c r="A14" s="33">
        <v>1959</v>
      </c>
      <c r="B14" s="37">
        <v>703</v>
      </c>
      <c r="C14" s="37">
        <v>1395</v>
      </c>
      <c r="D14" s="37">
        <v>2098</v>
      </c>
      <c r="E14" s="37">
        <v>362</v>
      </c>
      <c r="F14" s="37">
        <v>1307</v>
      </c>
      <c r="G14" s="38">
        <v>3767</v>
      </c>
    </row>
    <row r="15" spans="1:7" s="19" customFormat="1" ht="17.100000000000001" customHeight="1">
      <c r="A15" s="33">
        <v>1960</v>
      </c>
      <c r="B15" s="37">
        <v>611</v>
      </c>
      <c r="C15" s="37">
        <v>1207</v>
      </c>
      <c r="D15" s="37">
        <v>1818</v>
      </c>
      <c r="E15" s="37">
        <v>329</v>
      </c>
      <c r="F15" s="37">
        <v>1209</v>
      </c>
      <c r="G15" s="38">
        <v>3356</v>
      </c>
    </row>
    <row r="16" spans="1:7" s="19" customFormat="1" ht="17.100000000000001" customHeight="1">
      <c r="A16" s="33">
        <v>1961</v>
      </c>
      <c r="B16" s="37">
        <v>858</v>
      </c>
      <c r="C16" s="37">
        <v>1683</v>
      </c>
      <c r="D16" s="37">
        <v>2541</v>
      </c>
      <c r="E16" s="37">
        <v>470</v>
      </c>
      <c r="F16" s="37">
        <v>1665</v>
      </c>
      <c r="G16" s="38">
        <v>4676</v>
      </c>
    </row>
    <row r="17" spans="1:7" s="19" customFormat="1" ht="17.100000000000001" customHeight="1">
      <c r="A17" s="33">
        <v>1962</v>
      </c>
      <c r="B17" s="37">
        <v>782</v>
      </c>
      <c r="C17" s="37">
        <v>1793</v>
      </c>
      <c r="D17" s="37">
        <v>2575</v>
      </c>
      <c r="E17" s="37">
        <v>570</v>
      </c>
      <c r="F17" s="37">
        <v>1890</v>
      </c>
      <c r="G17" s="38">
        <v>5035</v>
      </c>
    </row>
    <row r="18" spans="1:7" s="19" customFormat="1" ht="17.100000000000001" customHeight="1">
      <c r="A18" s="33">
        <v>1963</v>
      </c>
      <c r="B18" s="37">
        <v>771</v>
      </c>
      <c r="C18" s="37">
        <v>1790</v>
      </c>
      <c r="D18" s="37">
        <v>2561</v>
      </c>
      <c r="E18" s="37">
        <v>729</v>
      </c>
      <c r="F18" s="37">
        <v>1295</v>
      </c>
      <c r="G18" s="38">
        <v>4585</v>
      </c>
    </row>
    <row r="19" spans="1:7" s="19" customFormat="1" ht="17.100000000000001" customHeight="1">
      <c r="A19" s="33">
        <v>1964</v>
      </c>
      <c r="B19" s="37">
        <v>908</v>
      </c>
      <c r="C19" s="37">
        <v>2244</v>
      </c>
      <c r="D19" s="37">
        <v>3152</v>
      </c>
      <c r="E19" s="37">
        <v>804</v>
      </c>
      <c r="F19" s="37">
        <v>1845</v>
      </c>
      <c r="G19" s="38">
        <v>5801</v>
      </c>
    </row>
    <row r="20" spans="1:7" s="19" customFormat="1" ht="17.100000000000001" customHeight="1">
      <c r="A20" s="33">
        <v>1965</v>
      </c>
      <c r="B20" s="37">
        <v>1018</v>
      </c>
      <c r="C20" s="37">
        <v>2849</v>
      </c>
      <c r="D20" s="37">
        <v>3867</v>
      </c>
      <c r="E20" s="37">
        <v>825</v>
      </c>
      <c r="F20" s="37">
        <v>2053</v>
      </c>
      <c r="G20" s="38">
        <v>6745</v>
      </c>
    </row>
    <row r="21" spans="1:7" s="19" customFormat="1" ht="17.100000000000001" customHeight="1">
      <c r="A21" s="33">
        <v>1966</v>
      </c>
      <c r="B21" s="37">
        <v>1060</v>
      </c>
      <c r="C21" s="37">
        <v>3252</v>
      </c>
      <c r="D21" s="37">
        <v>4312</v>
      </c>
      <c r="E21" s="37">
        <v>1338</v>
      </c>
      <c r="F21" s="37">
        <v>2752</v>
      </c>
      <c r="G21" s="38">
        <v>8402</v>
      </c>
    </row>
    <row r="22" spans="1:7" s="19" customFormat="1" ht="17.100000000000001" customHeight="1">
      <c r="A22" s="33">
        <v>1967</v>
      </c>
      <c r="B22" s="37">
        <v>1177</v>
      </c>
      <c r="C22" s="37">
        <v>3594</v>
      </c>
      <c r="D22" s="37">
        <v>4771</v>
      </c>
      <c r="E22" s="37">
        <v>1919</v>
      </c>
      <c r="F22" s="37">
        <v>3228</v>
      </c>
      <c r="G22" s="38">
        <v>9918</v>
      </c>
    </row>
    <row r="23" spans="1:7" s="19" customFormat="1" ht="17.100000000000001" customHeight="1">
      <c r="A23" s="33">
        <v>1968</v>
      </c>
      <c r="B23" s="37">
        <v>1463</v>
      </c>
      <c r="C23" s="37">
        <v>5129</v>
      </c>
      <c r="D23" s="37">
        <v>6592</v>
      </c>
      <c r="E23" s="37">
        <v>3277</v>
      </c>
      <c r="F23" s="37">
        <v>6619</v>
      </c>
      <c r="G23" s="38">
        <v>16488</v>
      </c>
    </row>
    <row r="24" spans="1:7" s="19" customFormat="1" ht="17.100000000000001" customHeight="1">
      <c r="A24" s="33">
        <v>1969</v>
      </c>
      <c r="B24" s="37">
        <v>1701</v>
      </c>
      <c r="C24" s="37">
        <v>5573</v>
      </c>
      <c r="D24" s="37">
        <v>7274</v>
      </c>
      <c r="E24" s="37">
        <v>4536</v>
      </c>
      <c r="F24" s="37">
        <v>9111</v>
      </c>
      <c r="G24" s="38">
        <v>20921</v>
      </c>
    </row>
    <row r="25" spans="1:7" s="19" customFormat="1" ht="17.100000000000001" customHeight="1">
      <c r="A25" s="33">
        <v>1970</v>
      </c>
      <c r="B25" s="37">
        <v>1846</v>
      </c>
      <c r="C25" s="37">
        <v>6167</v>
      </c>
      <c r="D25" s="37">
        <v>8013</v>
      </c>
      <c r="E25" s="37">
        <v>4522</v>
      </c>
      <c r="F25" s="37">
        <v>5124</v>
      </c>
      <c r="G25" s="38">
        <v>17659</v>
      </c>
    </row>
    <row r="26" spans="1:7" s="19" customFormat="1" ht="17.100000000000001" customHeight="1">
      <c r="A26" s="33">
        <v>1971</v>
      </c>
      <c r="B26" s="37">
        <v>1906</v>
      </c>
      <c r="C26" s="37">
        <v>6810</v>
      </c>
      <c r="D26" s="37">
        <v>8716</v>
      </c>
      <c r="E26" s="37">
        <v>5348</v>
      </c>
      <c r="F26" s="37">
        <v>5816</v>
      </c>
      <c r="G26" s="38">
        <v>19880</v>
      </c>
    </row>
    <row r="27" spans="1:7" s="19" customFormat="1" ht="17.100000000000001" customHeight="1">
      <c r="A27" s="33">
        <v>1972</v>
      </c>
      <c r="B27" s="37">
        <v>1995</v>
      </c>
      <c r="C27" s="37">
        <v>7747</v>
      </c>
      <c r="D27" s="37">
        <v>9742</v>
      </c>
      <c r="E27" s="37">
        <v>5991</v>
      </c>
      <c r="F27" s="37">
        <v>6878</v>
      </c>
      <c r="G27" s="38">
        <v>22611</v>
      </c>
    </row>
    <row r="28" spans="1:7" s="19" customFormat="1" ht="17.100000000000001" customHeight="1">
      <c r="A28" s="33">
        <v>1973</v>
      </c>
      <c r="B28" s="37">
        <v>2398</v>
      </c>
      <c r="C28" s="37">
        <v>7561</v>
      </c>
      <c r="D28" s="37">
        <v>9959</v>
      </c>
      <c r="E28" s="37">
        <v>6333</v>
      </c>
      <c r="F28" s="37">
        <v>9562</v>
      </c>
      <c r="G28" s="38">
        <v>25854</v>
      </c>
    </row>
    <row r="29" spans="1:7" s="19" customFormat="1" ht="17.100000000000001" customHeight="1">
      <c r="A29" s="33">
        <v>1974</v>
      </c>
      <c r="B29" s="37">
        <v>4455</v>
      </c>
      <c r="C29" s="37">
        <v>6833</v>
      </c>
      <c r="D29" s="37">
        <v>11288</v>
      </c>
      <c r="E29" s="37">
        <v>6220</v>
      </c>
      <c r="F29" s="37">
        <v>9053</v>
      </c>
      <c r="G29" s="38">
        <v>26561</v>
      </c>
    </row>
    <row r="30" spans="1:7" s="19" customFormat="1" ht="17.100000000000001" customHeight="1">
      <c r="A30" s="33">
        <v>1975</v>
      </c>
      <c r="B30" s="37">
        <v>2914</v>
      </c>
      <c r="C30" s="37">
        <v>7290</v>
      </c>
      <c r="D30" s="37">
        <v>10204</v>
      </c>
      <c r="E30" s="37">
        <v>6707</v>
      </c>
      <c r="F30" s="37">
        <v>9476</v>
      </c>
      <c r="G30" s="38">
        <v>26387</v>
      </c>
    </row>
    <row r="31" spans="1:7" s="19" customFormat="1" ht="17.100000000000001" customHeight="1">
      <c r="A31" s="33">
        <v>1976</v>
      </c>
      <c r="B31" s="37">
        <v>3261</v>
      </c>
      <c r="C31" s="37">
        <v>8378</v>
      </c>
      <c r="D31" s="37">
        <v>11639</v>
      </c>
      <c r="E31" s="37">
        <v>6018</v>
      </c>
      <c r="F31" s="37">
        <v>11037</v>
      </c>
      <c r="G31" s="38">
        <v>28694</v>
      </c>
    </row>
    <row r="32" spans="1:7" s="19" customFormat="1" ht="17.100000000000001" customHeight="1">
      <c r="A32" s="33">
        <v>1977</v>
      </c>
      <c r="B32" s="37">
        <v>3139</v>
      </c>
      <c r="C32" s="37">
        <v>7601</v>
      </c>
      <c r="D32" s="37">
        <v>10740</v>
      </c>
      <c r="E32" s="37">
        <v>5520</v>
      </c>
      <c r="F32" s="37">
        <v>9415</v>
      </c>
      <c r="G32" s="38">
        <v>25675</v>
      </c>
    </row>
    <row r="33" spans="1:7" s="19" customFormat="1" ht="17.100000000000001" customHeight="1">
      <c r="A33" s="33">
        <v>1978</v>
      </c>
      <c r="B33" s="37">
        <v>4015</v>
      </c>
      <c r="C33" s="37">
        <v>6645</v>
      </c>
      <c r="D33" s="37">
        <v>10660</v>
      </c>
      <c r="E33" s="37">
        <v>6265</v>
      </c>
      <c r="F33" s="37">
        <v>12040</v>
      </c>
      <c r="G33" s="38">
        <v>28965</v>
      </c>
    </row>
    <row r="34" spans="1:7" s="19" customFormat="1" ht="17.100000000000001" customHeight="1">
      <c r="A34" s="33">
        <v>1979</v>
      </c>
      <c r="B34" s="37">
        <v>4722</v>
      </c>
      <c r="C34" s="37">
        <v>7957</v>
      </c>
      <c r="D34" s="37">
        <v>12679</v>
      </c>
      <c r="E34" s="37">
        <v>8371</v>
      </c>
      <c r="F34" s="37">
        <v>13789</v>
      </c>
      <c r="G34" s="38">
        <v>34839</v>
      </c>
    </row>
    <row r="35" spans="1:7" s="19" customFormat="1" ht="17.100000000000001" customHeight="1">
      <c r="A35" s="33">
        <v>1980</v>
      </c>
      <c r="B35" s="37">
        <v>5070</v>
      </c>
      <c r="C35" s="37">
        <v>8558</v>
      </c>
      <c r="D35" s="37">
        <v>13628</v>
      </c>
      <c r="E35" s="37">
        <v>10075</v>
      </c>
      <c r="F35" s="37">
        <v>13558</v>
      </c>
      <c r="G35" s="38">
        <v>37261</v>
      </c>
    </row>
    <row r="36" spans="1:7" s="19" customFormat="1" ht="17.100000000000001" customHeight="1">
      <c r="A36" s="33">
        <v>1981</v>
      </c>
      <c r="B36" s="37">
        <v>5303</v>
      </c>
      <c r="C36" s="37">
        <v>9064</v>
      </c>
      <c r="D36" s="37">
        <v>14367</v>
      </c>
      <c r="E36" s="37">
        <v>10394</v>
      </c>
      <c r="F36" s="37">
        <v>15755</v>
      </c>
      <c r="G36" s="38">
        <v>40516</v>
      </c>
    </row>
    <row r="37" spans="1:7" s="19" customFormat="1" ht="17.100000000000001" customHeight="1">
      <c r="A37" s="33">
        <v>1982</v>
      </c>
      <c r="B37" s="37">
        <v>5924</v>
      </c>
      <c r="C37" s="37">
        <v>10669</v>
      </c>
      <c r="D37" s="37">
        <v>16593</v>
      </c>
      <c r="E37" s="37">
        <v>11902</v>
      </c>
      <c r="F37" s="37">
        <v>19537</v>
      </c>
      <c r="G37" s="38">
        <v>48032</v>
      </c>
    </row>
    <row r="38" spans="1:7" s="19" customFormat="1" ht="17.100000000000001" customHeight="1">
      <c r="A38" s="33">
        <v>1983</v>
      </c>
      <c r="B38" s="37">
        <v>6394</v>
      </c>
      <c r="C38" s="37">
        <v>11485</v>
      </c>
      <c r="D38" s="37">
        <v>17879</v>
      </c>
      <c r="E38" s="37">
        <v>13947</v>
      </c>
      <c r="F38" s="37">
        <v>23982</v>
      </c>
      <c r="G38" s="38">
        <v>55808</v>
      </c>
    </row>
    <row r="39" spans="1:7" s="19" customFormat="1" ht="17.100000000000001" customHeight="1">
      <c r="A39" s="33">
        <v>1984</v>
      </c>
      <c r="B39" s="37">
        <v>8633</v>
      </c>
      <c r="C39" s="37">
        <v>14765</v>
      </c>
      <c r="D39" s="37">
        <v>23398</v>
      </c>
      <c r="E39" s="37">
        <v>15870</v>
      </c>
      <c r="F39" s="37">
        <v>24764</v>
      </c>
      <c r="G39" s="38">
        <v>64032</v>
      </c>
    </row>
    <row r="40" spans="1:7" s="19" customFormat="1" ht="17.100000000000001" customHeight="1">
      <c r="A40" s="33">
        <v>1985</v>
      </c>
      <c r="B40" s="37">
        <v>10587</v>
      </c>
      <c r="C40" s="37">
        <v>18548</v>
      </c>
      <c r="D40" s="37">
        <v>29135</v>
      </c>
      <c r="E40" s="37">
        <v>18949</v>
      </c>
      <c r="F40" s="37">
        <v>26069</v>
      </c>
      <c r="G40" s="38">
        <v>74153</v>
      </c>
    </row>
    <row r="41" spans="1:7" s="19" customFormat="1" ht="17.100000000000001" customHeight="1">
      <c r="A41" s="33">
        <v>1986</v>
      </c>
      <c r="B41" s="37">
        <v>12759</v>
      </c>
      <c r="C41" s="37">
        <v>22401</v>
      </c>
      <c r="D41" s="37">
        <v>35160</v>
      </c>
      <c r="E41" s="37">
        <v>18731</v>
      </c>
      <c r="F41" s="37">
        <v>28031</v>
      </c>
      <c r="G41" s="38">
        <v>81922</v>
      </c>
    </row>
    <row r="42" spans="1:7" s="19" customFormat="1" ht="17.100000000000001" customHeight="1">
      <c r="A42" s="33">
        <v>1987</v>
      </c>
      <c r="B42" s="37">
        <v>17062</v>
      </c>
      <c r="C42" s="37">
        <v>24773</v>
      </c>
      <c r="D42" s="37">
        <v>41835</v>
      </c>
      <c r="E42" s="37">
        <v>20231</v>
      </c>
      <c r="F42" s="37">
        <v>30762</v>
      </c>
      <c r="G42" s="38">
        <v>92828</v>
      </c>
    </row>
    <row r="43" spans="1:7" s="19" customFormat="1" ht="17.100000000000001" customHeight="1">
      <c r="A43" s="33">
        <v>1988</v>
      </c>
      <c r="B43" s="37">
        <v>20051</v>
      </c>
      <c r="C43" s="37">
        <v>22677</v>
      </c>
      <c r="D43" s="37">
        <v>42728</v>
      </c>
      <c r="E43" s="37">
        <v>18162</v>
      </c>
      <c r="F43" s="37">
        <v>34681</v>
      </c>
      <c r="G43" s="38">
        <v>95571</v>
      </c>
    </row>
    <row r="44" spans="1:7" s="19" customFormat="1" ht="17.100000000000001" customHeight="1">
      <c r="A44" s="33">
        <v>1989</v>
      </c>
      <c r="B44" s="37">
        <v>23315</v>
      </c>
      <c r="C44" s="37">
        <v>21530</v>
      </c>
      <c r="D44" s="37">
        <v>44845</v>
      </c>
      <c r="E44" s="37">
        <v>18196</v>
      </c>
      <c r="F44" s="37">
        <v>39832</v>
      </c>
      <c r="G44" s="38">
        <v>102873</v>
      </c>
    </row>
    <row r="45" spans="1:7" s="19" customFormat="1" ht="17.100000000000001" customHeight="1">
      <c r="A45" s="33">
        <v>1990</v>
      </c>
      <c r="B45" s="37">
        <v>25820</v>
      </c>
      <c r="C45" s="37">
        <v>22654</v>
      </c>
      <c r="D45" s="37">
        <v>48474</v>
      </c>
      <c r="E45" s="37">
        <v>18769</v>
      </c>
      <c r="F45" s="37">
        <v>46826</v>
      </c>
      <c r="G45" s="38">
        <v>114069</v>
      </c>
    </row>
    <row r="46" spans="1:7" s="19" customFormat="1" ht="17.100000000000001" customHeight="1">
      <c r="A46" s="33">
        <v>1991</v>
      </c>
      <c r="B46" s="37">
        <v>28132</v>
      </c>
      <c r="C46" s="37">
        <v>25895</v>
      </c>
      <c r="D46" s="37">
        <v>54027</v>
      </c>
      <c r="E46" s="37">
        <v>20097</v>
      </c>
      <c r="F46" s="37">
        <v>46612</v>
      </c>
      <c r="G46" s="38">
        <v>120736</v>
      </c>
    </row>
    <row r="47" spans="1:7" s="19" customFormat="1" ht="17.100000000000001" customHeight="1">
      <c r="A47" s="33">
        <v>1992</v>
      </c>
      <c r="B47" s="37">
        <v>31073</v>
      </c>
      <c r="C47" s="37">
        <v>28665</v>
      </c>
      <c r="D47" s="37">
        <v>59738</v>
      </c>
      <c r="E47" s="37">
        <v>22948</v>
      </c>
      <c r="F47" s="37">
        <v>45124</v>
      </c>
      <c r="G47" s="38">
        <v>127810</v>
      </c>
    </row>
    <row r="48" spans="1:7" s="19" customFormat="1" ht="17.100000000000001" customHeight="1">
      <c r="A48" s="33">
        <v>1993</v>
      </c>
      <c r="B48" s="37">
        <v>36491</v>
      </c>
      <c r="C48" s="37">
        <v>32218</v>
      </c>
      <c r="D48" s="37">
        <v>68709</v>
      </c>
      <c r="E48" s="37">
        <v>27568</v>
      </c>
      <c r="F48" s="37">
        <v>59593</v>
      </c>
      <c r="G48" s="38">
        <v>155870</v>
      </c>
    </row>
    <row r="49" spans="1:7" s="19" customFormat="1" ht="17.100000000000001" customHeight="1">
      <c r="A49" s="33">
        <v>1994</v>
      </c>
      <c r="B49" s="37">
        <v>45712</v>
      </c>
      <c r="C49" s="37">
        <v>39806</v>
      </c>
      <c r="D49" s="37">
        <v>85518</v>
      </c>
      <c r="E49" s="37">
        <v>29033</v>
      </c>
      <c r="F49" s="37">
        <v>72581</v>
      </c>
      <c r="G49" s="38">
        <v>187132</v>
      </c>
    </row>
    <row r="50" spans="1:7" s="19" customFormat="1" ht="17.100000000000001" customHeight="1">
      <c r="A50" s="33">
        <v>1995</v>
      </c>
      <c r="B50" s="37">
        <v>78499</v>
      </c>
      <c r="C50" s="37">
        <v>59866</v>
      </c>
      <c r="D50" s="37">
        <v>138365</v>
      </c>
      <c r="E50" s="37">
        <v>29978</v>
      </c>
      <c r="F50" s="37">
        <v>71852</v>
      </c>
      <c r="G50" s="38">
        <v>240195</v>
      </c>
    </row>
    <row r="51" spans="1:7" s="19" customFormat="1" ht="17.100000000000001" customHeight="1">
      <c r="A51" s="33">
        <v>1996</v>
      </c>
      <c r="B51" s="37">
        <v>90326</v>
      </c>
      <c r="C51" s="37">
        <v>68822</v>
      </c>
      <c r="D51" s="37">
        <v>159148</v>
      </c>
      <c r="E51" s="37">
        <v>29859</v>
      </c>
      <c r="F51" s="37">
        <v>85062</v>
      </c>
      <c r="G51" s="38">
        <v>274069</v>
      </c>
    </row>
    <row r="52" spans="1:7" s="19" customFormat="1" ht="17.100000000000001" customHeight="1">
      <c r="A52" s="33">
        <v>1997</v>
      </c>
      <c r="B52" s="37">
        <v>92734</v>
      </c>
      <c r="C52" s="37">
        <v>45809</v>
      </c>
      <c r="D52" s="37">
        <v>138543</v>
      </c>
      <c r="E52" s="37">
        <v>28491</v>
      </c>
      <c r="F52" s="37">
        <v>87065</v>
      </c>
      <c r="G52" s="38">
        <v>254099</v>
      </c>
    </row>
    <row r="53" spans="1:7" s="19" customFormat="1" ht="17.100000000000001" customHeight="1">
      <c r="A53" s="170">
        <v>1998</v>
      </c>
      <c r="B53" s="37">
        <v>75188</v>
      </c>
      <c r="C53" s="37">
        <v>28896</v>
      </c>
      <c r="D53" s="37">
        <v>104084</v>
      </c>
      <c r="E53" s="37">
        <v>23732</v>
      </c>
      <c r="F53" s="37">
        <v>57393</v>
      </c>
      <c r="G53" s="38">
        <v>185209</v>
      </c>
    </row>
    <row r="54" spans="1:7" s="19" customFormat="1" ht="17.100000000000001" customHeight="1">
      <c r="A54" s="170"/>
      <c r="B54" s="37"/>
      <c r="C54" s="37"/>
      <c r="D54" s="37"/>
      <c r="E54" s="30">
        <v>25155</v>
      </c>
      <c r="F54" s="30">
        <v>74214</v>
      </c>
      <c r="G54" s="39">
        <v>203453</v>
      </c>
    </row>
    <row r="55" spans="1:7" s="19" customFormat="1" ht="17.100000000000001" customHeight="1">
      <c r="A55" s="170">
        <v>1999</v>
      </c>
      <c r="B55" s="37">
        <v>80642</v>
      </c>
      <c r="C55" s="37">
        <v>30650</v>
      </c>
      <c r="D55" s="37">
        <v>111292</v>
      </c>
      <c r="E55" s="37">
        <v>32404</v>
      </c>
      <c r="F55" s="37">
        <v>87332</v>
      </c>
      <c r="G55" s="38">
        <v>231028</v>
      </c>
    </row>
    <row r="56" spans="1:7" s="19" customFormat="1" ht="17.100000000000001" customHeight="1">
      <c r="A56" s="170"/>
      <c r="B56" s="37"/>
      <c r="C56" s="37"/>
      <c r="D56" s="37"/>
      <c r="E56" s="30">
        <v>34589</v>
      </c>
      <c r="F56" s="30">
        <v>117285</v>
      </c>
      <c r="G56" s="39">
        <v>263166</v>
      </c>
    </row>
    <row r="57" spans="1:7" s="19" customFormat="1" ht="17.100000000000001" customHeight="1">
      <c r="A57" s="170">
        <v>2000</v>
      </c>
      <c r="B57" s="37">
        <v>102010</v>
      </c>
      <c r="C57" s="37">
        <v>37163</v>
      </c>
      <c r="D57" s="37">
        <v>139173</v>
      </c>
      <c r="E57" s="37">
        <v>33841</v>
      </c>
      <c r="F57" s="37">
        <v>110073</v>
      </c>
      <c r="G57" s="38">
        <v>283087</v>
      </c>
    </row>
    <row r="58" spans="1:7" s="19" customFormat="1" ht="17.100000000000001" customHeight="1">
      <c r="A58" s="170"/>
      <c r="B58" s="116"/>
      <c r="C58" s="116"/>
      <c r="D58" s="116"/>
      <c r="E58" s="9">
        <v>35678</v>
      </c>
      <c r="F58" s="9">
        <v>151211</v>
      </c>
      <c r="G58" s="11">
        <v>326062</v>
      </c>
    </row>
    <row r="59" spans="1:7" s="19" customFormat="1" ht="17.100000000000001" customHeight="1">
      <c r="A59" s="170">
        <v>2001</v>
      </c>
      <c r="B59" s="40">
        <v>104612</v>
      </c>
      <c r="C59" s="40">
        <v>40804</v>
      </c>
      <c r="D59" s="40">
        <f>SUM(B59:C59)</f>
        <v>145416</v>
      </c>
      <c r="E59" s="40">
        <v>36867</v>
      </c>
      <c r="F59" s="40">
        <v>107137</v>
      </c>
      <c r="G59" s="5">
        <f>SUM(B59:C59,E59:F59)</f>
        <v>289420</v>
      </c>
    </row>
    <row r="60" spans="1:7" s="19" customFormat="1" ht="17.100000000000001" customHeight="1">
      <c r="A60" s="170"/>
      <c r="B60" s="41"/>
      <c r="C60" s="41"/>
      <c r="D60" s="41"/>
      <c r="E60" s="41">
        <v>38522</v>
      </c>
      <c r="F60" s="41">
        <v>142492</v>
      </c>
      <c r="G60" s="11">
        <f>SUM(B59:C59,E60:F60)</f>
        <v>326430</v>
      </c>
    </row>
    <row r="61" spans="1:7" s="19" customFormat="1" ht="17.100000000000001" customHeight="1">
      <c r="A61" s="170">
        <v>2002</v>
      </c>
      <c r="B61" s="40">
        <v>106136</v>
      </c>
      <c r="C61" s="40">
        <v>39193</v>
      </c>
      <c r="D61" s="40">
        <f>SUM(B61:C61)</f>
        <v>145329</v>
      </c>
      <c r="E61" s="40">
        <v>37587</v>
      </c>
      <c r="F61" s="40">
        <v>107876</v>
      </c>
      <c r="G61" s="5">
        <f>SUM(B61:C61,E61:F61)</f>
        <v>290792</v>
      </c>
    </row>
    <row r="62" spans="1:7" s="19" customFormat="1" ht="17.100000000000001" customHeight="1">
      <c r="A62" s="170"/>
      <c r="B62" s="41"/>
      <c r="C62" s="41"/>
      <c r="D62" s="41"/>
      <c r="E62" s="41">
        <v>39952</v>
      </c>
      <c r="F62" s="41">
        <v>144678</v>
      </c>
      <c r="G62" s="11">
        <f>SUM(B61:C61,E62:F62)</f>
        <v>329959</v>
      </c>
    </row>
    <row r="63" spans="1:7" s="19" customFormat="1" ht="17.100000000000001" customHeight="1">
      <c r="A63" s="170">
        <v>2003</v>
      </c>
      <c r="B63" s="40">
        <v>118652</v>
      </c>
      <c r="C63" s="40">
        <v>40825</v>
      </c>
      <c r="D63" s="40">
        <f>SUM(B63:C63)</f>
        <v>159477</v>
      </c>
      <c r="E63" s="40">
        <v>37607</v>
      </c>
      <c r="F63" s="40">
        <v>108917</v>
      </c>
      <c r="G63" s="5">
        <f>SUM(B63:C63,E63:F63)</f>
        <v>306001</v>
      </c>
    </row>
    <row r="64" spans="1:7" s="19" customFormat="1" ht="17.100000000000001" customHeight="1">
      <c r="A64" s="170"/>
      <c r="B64" s="41"/>
      <c r="C64" s="41"/>
      <c r="D64" s="41"/>
      <c r="E64" s="41">
        <v>39346</v>
      </c>
      <c r="F64" s="41">
        <v>148691</v>
      </c>
      <c r="G64" s="11">
        <f>SUM(B63:C63,E64:F64)</f>
        <v>347514</v>
      </c>
    </row>
    <row r="65" spans="1:7" s="19" customFormat="1" ht="17.100000000000001" customHeight="1">
      <c r="A65" s="170">
        <v>2004</v>
      </c>
      <c r="B65" s="40">
        <v>140115</v>
      </c>
      <c r="C65" s="40">
        <v>37753</v>
      </c>
      <c r="D65" s="40">
        <f>SUM(B65:C65)</f>
        <v>177868</v>
      </c>
      <c r="E65" s="40">
        <v>41184</v>
      </c>
      <c r="F65" s="40">
        <v>108464</v>
      </c>
      <c r="G65" s="5">
        <f>SUM(B65:C65,E65:F65)</f>
        <v>327516</v>
      </c>
    </row>
    <row r="66" spans="1:7" s="19" customFormat="1" ht="17.100000000000001" customHeight="1">
      <c r="A66" s="170"/>
      <c r="B66" s="41"/>
      <c r="C66" s="41"/>
      <c r="D66" s="41"/>
      <c r="E66" s="41">
        <v>42879</v>
      </c>
      <c r="F66" s="41">
        <v>147319</v>
      </c>
      <c r="G66" s="11">
        <f>SUM(B65:C65,E66:F66)</f>
        <v>368066</v>
      </c>
    </row>
    <row r="67" spans="1:7" s="19" customFormat="1" ht="17.100000000000001" customHeight="1">
      <c r="A67" s="170">
        <v>2005</v>
      </c>
      <c r="B67" s="40">
        <v>160921</v>
      </c>
      <c r="C67" s="40">
        <v>37175</v>
      </c>
      <c r="D67" s="40">
        <f>SUM(B67:C67)</f>
        <v>198096</v>
      </c>
      <c r="E67" s="40">
        <v>45222</v>
      </c>
      <c r="F67" s="40">
        <v>115889</v>
      </c>
      <c r="G67" s="5">
        <f>SUM(B67:C67,E67:F67)</f>
        <v>359207</v>
      </c>
    </row>
    <row r="68" spans="1:7" s="19" customFormat="1" ht="17.100000000000001" customHeight="1">
      <c r="A68" s="170"/>
      <c r="B68" s="41"/>
      <c r="C68" s="41"/>
      <c r="D68" s="41"/>
      <c r="E68" s="41">
        <v>46615</v>
      </c>
      <c r="F68" s="41">
        <v>156270</v>
      </c>
      <c r="G68" s="11">
        <f>SUM(B67:C67,E68:F68)</f>
        <v>400981</v>
      </c>
    </row>
    <row r="69" spans="1:7" s="19" customFormat="1" ht="17.100000000000001" customHeight="1">
      <c r="A69" s="170">
        <v>2006</v>
      </c>
      <c r="B69" s="40">
        <v>166189</v>
      </c>
      <c r="C69" s="40">
        <v>32908</v>
      </c>
      <c r="D69" s="40">
        <f>SUM(B69:C69)</f>
        <v>199097</v>
      </c>
      <c r="E69" s="40">
        <v>51039</v>
      </c>
      <c r="F69" s="40">
        <v>122384</v>
      </c>
      <c r="G69" s="5">
        <f>SUM(B69:C69,E69:F69)</f>
        <v>372520</v>
      </c>
    </row>
    <row r="70" spans="1:7" s="19" customFormat="1" ht="17.100000000000001" customHeight="1">
      <c r="A70" s="171"/>
      <c r="B70" s="41"/>
      <c r="C70" s="41"/>
      <c r="D70" s="41"/>
      <c r="E70" s="41">
        <v>52879</v>
      </c>
      <c r="F70" s="41">
        <v>164432</v>
      </c>
      <c r="G70" s="11">
        <f>SUM(B69:C69,E70:F70)</f>
        <v>416408</v>
      </c>
    </row>
    <row r="71" spans="1:7" ht="17.100000000000001" customHeight="1">
      <c r="A71" s="170">
        <v>2007</v>
      </c>
      <c r="B71" s="40">
        <v>172469</v>
      </c>
      <c r="C71" s="40">
        <v>21084</v>
      </c>
      <c r="D71" s="40">
        <f>SUM(B71:C71)</f>
        <v>193553</v>
      </c>
      <c r="E71" s="40">
        <v>54362</v>
      </c>
      <c r="F71" s="40">
        <v>132288</v>
      </c>
      <c r="G71" s="5">
        <f>SUM(B71:C71,E71:F71)</f>
        <v>380203</v>
      </c>
    </row>
    <row r="72" spans="1:7" ht="17.100000000000001" customHeight="1">
      <c r="A72" s="171"/>
      <c r="B72" s="41"/>
      <c r="C72" s="41"/>
      <c r="D72" s="41"/>
      <c r="E72" s="41">
        <v>55662</v>
      </c>
      <c r="F72" s="41">
        <v>180257</v>
      </c>
      <c r="G72" s="11">
        <f>SUM(B71:C71,E72:F72)</f>
        <v>429472</v>
      </c>
    </row>
    <row r="73" spans="1:7" ht="17.100000000000001" customHeight="1">
      <c r="A73" s="170">
        <v>2008</v>
      </c>
      <c r="B73" s="40">
        <v>170632</v>
      </c>
      <c r="C73" s="40">
        <v>17405</v>
      </c>
      <c r="D73" s="40">
        <f>SUM(B73:C73)</f>
        <v>188037</v>
      </c>
      <c r="E73" s="40">
        <v>56750</v>
      </c>
      <c r="F73" s="40">
        <v>127910</v>
      </c>
      <c r="G73" s="5">
        <f>SUM(B73:C73,E73:F73)</f>
        <v>372697</v>
      </c>
    </row>
    <row r="74" spans="1:7" ht="17.100000000000001" customHeight="1">
      <c r="A74" s="171"/>
      <c r="B74" s="41"/>
      <c r="C74" s="41"/>
      <c r="D74" s="41"/>
      <c r="E74" s="41">
        <v>58912</v>
      </c>
      <c r="F74" s="41">
        <v>178211</v>
      </c>
      <c r="G74" s="11">
        <f>SUM(B73:C73,E74:F74)</f>
        <v>425160</v>
      </c>
    </row>
    <row r="75" spans="1:7" ht="17.100000000000001" customHeight="1">
      <c r="A75" s="170">
        <v>2009</v>
      </c>
      <c r="B75" s="40">
        <v>163523</v>
      </c>
      <c r="C75" s="40">
        <v>17144</v>
      </c>
      <c r="D75" s="40">
        <v>180667</v>
      </c>
      <c r="E75" s="40">
        <v>57903</v>
      </c>
      <c r="F75" s="40">
        <v>126420</v>
      </c>
      <c r="G75" s="5">
        <f>SUM(B75:C75,E75:F75)</f>
        <v>364990</v>
      </c>
    </row>
    <row r="76" spans="1:7" ht="17.100000000000001" customHeight="1">
      <c r="A76" s="171"/>
      <c r="B76" s="41"/>
      <c r="C76" s="41"/>
      <c r="D76" s="41"/>
      <c r="E76" s="41">
        <v>59537</v>
      </c>
      <c r="F76" s="41">
        <v>162682</v>
      </c>
      <c r="G76" s="11">
        <f>SUM(B75:C75,E76:F76)</f>
        <v>402886</v>
      </c>
    </row>
    <row r="77" spans="1:7" ht="17.100000000000001" customHeight="1">
      <c r="A77" s="170">
        <v>2010</v>
      </c>
      <c r="B77" s="40">
        <v>170101</v>
      </c>
      <c r="C77" s="40">
        <v>13661</v>
      </c>
      <c r="D77" s="40">
        <v>183762</v>
      </c>
      <c r="E77" s="40">
        <v>57187</v>
      </c>
      <c r="F77" s="40">
        <v>121125</v>
      </c>
      <c r="G77" s="5">
        <v>362074</v>
      </c>
    </row>
    <row r="78" spans="1:7" ht="17.100000000000001" customHeight="1">
      <c r="A78" s="171"/>
      <c r="B78" s="41"/>
      <c r="C78" s="41"/>
      <c r="D78" s="41"/>
      <c r="E78" s="41">
        <v>59204</v>
      </c>
      <c r="F78" s="41">
        <v>153179</v>
      </c>
      <c r="G78" s="11">
        <v>396145</v>
      </c>
    </row>
    <row r="79" spans="1:7" ht="17.100000000000001" customHeight="1">
      <c r="A79" s="174">
        <v>2011</v>
      </c>
      <c r="B79" s="67">
        <v>178924</v>
      </c>
      <c r="C79" s="67">
        <v>11854</v>
      </c>
      <c r="D79" s="67">
        <f>SUM(B79, C79)</f>
        <v>190778</v>
      </c>
      <c r="E79" s="67">
        <v>56524</v>
      </c>
      <c r="F79" s="67">
        <v>123814</v>
      </c>
      <c r="G79" s="68">
        <f>SUM(D79, E79, F79)</f>
        <v>371116</v>
      </c>
    </row>
    <row r="80" spans="1:7" ht="17.100000000000001" customHeight="1">
      <c r="A80" s="174"/>
      <c r="B80" s="69"/>
      <c r="C80" s="69"/>
      <c r="D80" s="69"/>
      <c r="E80" s="70">
        <v>58571</v>
      </c>
      <c r="F80" s="70">
        <v>150977</v>
      </c>
      <c r="G80" s="71">
        <f>SUM(D79, E80, F80)</f>
        <v>400326</v>
      </c>
    </row>
    <row r="81" spans="1:7" ht="17.100000000000001" customHeight="1">
      <c r="A81" s="174">
        <v>2012</v>
      </c>
      <c r="B81" s="67">
        <v>188915</v>
      </c>
      <c r="C81" s="67">
        <v>12424</v>
      </c>
      <c r="D81" s="67">
        <v>201339</v>
      </c>
      <c r="E81" s="67">
        <v>63135</v>
      </c>
      <c r="F81" s="67">
        <v>132522</v>
      </c>
      <c r="G81" s="68">
        <f>SUM(D81, E81, F81)</f>
        <v>396996</v>
      </c>
    </row>
    <row r="82" spans="1:7" ht="17.100000000000001" customHeight="1">
      <c r="A82" s="174"/>
      <c r="B82" s="69"/>
      <c r="C82" s="69"/>
      <c r="D82" s="69"/>
      <c r="E82" s="70">
        <v>65469</v>
      </c>
      <c r="F82" s="70">
        <v>160447</v>
      </c>
      <c r="G82" s="71">
        <v>427255</v>
      </c>
    </row>
    <row r="83" spans="1:7" ht="17.100000000000001" customHeight="1">
      <c r="A83" s="174">
        <v>2013</v>
      </c>
      <c r="B83" s="67">
        <v>204589</v>
      </c>
      <c r="C83" s="67">
        <v>10968</v>
      </c>
      <c r="D83" s="67">
        <v>215557</v>
      </c>
      <c r="E83" s="67">
        <v>66940</v>
      </c>
      <c r="F83" s="67">
        <v>147667</v>
      </c>
      <c r="G83" s="68">
        <v>430164</v>
      </c>
    </row>
    <row r="84" spans="1:7" ht="17.100000000000001" customHeight="1">
      <c r="A84" s="174"/>
      <c r="B84" s="69"/>
      <c r="C84" s="69"/>
      <c r="D84" s="69"/>
      <c r="E84" s="70">
        <v>70054</v>
      </c>
      <c r="F84" s="70">
        <v>177685</v>
      </c>
      <c r="G84" s="71">
        <v>463296</v>
      </c>
    </row>
    <row r="85" spans="1:7" ht="17.100000000000001" customHeight="1">
      <c r="A85" s="174">
        <v>2014</v>
      </c>
      <c r="B85" s="67">
        <v>210292</v>
      </c>
      <c r="C85" s="67">
        <v>9184</v>
      </c>
      <c r="D85" s="67">
        <v>219476</v>
      </c>
      <c r="E85" s="67">
        <v>64345</v>
      </c>
      <c r="F85" s="67">
        <v>150226</v>
      </c>
      <c r="G85" s="68">
        <v>434047</v>
      </c>
    </row>
    <row r="86" spans="1:7" ht="17.100000000000001" customHeight="1">
      <c r="A86" s="174"/>
      <c r="B86" s="69"/>
      <c r="C86" s="69"/>
      <c r="D86" s="69"/>
      <c r="E86" s="70">
        <v>67586</v>
      </c>
      <c r="F86" s="70">
        <v>183815</v>
      </c>
      <c r="G86" s="71">
        <v>470877</v>
      </c>
    </row>
    <row r="87" spans="1:7" ht="17.100000000000001" customHeight="1">
      <c r="A87" s="174">
        <v>2015</v>
      </c>
      <c r="B87" s="67">
        <v>213694</v>
      </c>
      <c r="C87" s="67">
        <v>8711</v>
      </c>
      <c r="D87" s="67">
        <f>B87+C87</f>
        <v>222405</v>
      </c>
      <c r="E87" s="67">
        <v>67954</v>
      </c>
      <c r="F87" s="67">
        <v>185443</v>
      </c>
      <c r="G87" s="68">
        <f>SUM(D87, E87, F87)</f>
        <v>475802</v>
      </c>
    </row>
    <row r="88" spans="1:7" ht="17.100000000000001" customHeight="1">
      <c r="A88" s="174"/>
      <c r="B88" s="69"/>
      <c r="C88" s="69"/>
      <c r="D88" s="69"/>
      <c r="E88" s="70">
        <v>72190</v>
      </c>
      <c r="F88" s="70">
        <v>239334</v>
      </c>
      <c r="G88" s="71">
        <f>SUM(B87:C87,E88:F88)</f>
        <v>533929</v>
      </c>
    </row>
    <row r="89" spans="1:7" ht="17.100000000000001" customHeight="1">
      <c r="A89" s="174">
        <v>2016</v>
      </c>
      <c r="B89" s="67">
        <v>208830</v>
      </c>
      <c r="C89" s="67">
        <v>7767</v>
      </c>
      <c r="D89" s="67">
        <f>B89+C89</f>
        <v>216597</v>
      </c>
      <c r="E89" s="67">
        <v>65659</v>
      </c>
      <c r="F89" s="67">
        <v>181606</v>
      </c>
      <c r="G89" s="68">
        <f>SUM(D89, E89, F89)</f>
        <v>463862</v>
      </c>
    </row>
    <row r="90" spans="1:7" ht="17.100000000000001" customHeight="1">
      <c r="A90" s="174"/>
      <c r="B90" s="69"/>
      <c r="C90" s="69"/>
      <c r="D90" s="69"/>
      <c r="E90" s="70">
        <v>69325</v>
      </c>
      <c r="F90" s="70">
        <v>227762</v>
      </c>
      <c r="G90" s="71">
        <f>SUM(B89:C89,E90:F90)</f>
        <v>513684</v>
      </c>
    </row>
    <row r="91" spans="1:7" ht="17.100000000000001" customHeight="1">
      <c r="A91" s="174">
        <v>2017</v>
      </c>
      <c r="B91" s="67">
        <v>204775</v>
      </c>
      <c r="C91" s="67">
        <v>6809</v>
      </c>
      <c r="D91" s="67">
        <f>B91+C91</f>
        <v>211584</v>
      </c>
      <c r="E91" s="67">
        <v>63453</v>
      </c>
      <c r="F91" s="67">
        <v>182918</v>
      </c>
      <c r="G91" s="68">
        <f>SUM(D91, E91, F91)</f>
        <v>457955</v>
      </c>
    </row>
    <row r="92" spans="1:7" ht="17.100000000000001" customHeight="1">
      <c r="A92" s="174"/>
      <c r="B92" s="69"/>
      <c r="C92" s="69"/>
      <c r="D92" s="69"/>
      <c r="E92" s="70">
        <v>67374</v>
      </c>
      <c r="F92" s="70">
        <v>233892</v>
      </c>
      <c r="G92" s="71">
        <f>SUM(B91:C91,E92:F92)</f>
        <v>512850</v>
      </c>
    </row>
    <row r="93" spans="1:7" ht="17.100000000000001" customHeight="1">
      <c r="A93" s="174">
        <v>2018</v>
      </c>
      <c r="B93" s="67">
        <v>209992</v>
      </c>
      <c r="C93" s="67">
        <v>6232</v>
      </c>
      <c r="D93" s="67">
        <f>B93+C93</f>
        <v>216224</v>
      </c>
      <c r="E93" s="67">
        <v>63680</v>
      </c>
      <c r="F93" s="67">
        <v>200341</v>
      </c>
      <c r="G93" s="68">
        <f>SUM(D93, E93, F93)</f>
        <v>480245</v>
      </c>
    </row>
    <row r="94" spans="1:7" ht="17.100000000000001" customHeight="1">
      <c r="A94" s="173"/>
      <c r="B94" s="69"/>
      <c r="C94" s="69"/>
      <c r="D94" s="69"/>
      <c r="E94" s="70">
        <v>67721</v>
      </c>
      <c r="F94" s="70">
        <v>263140</v>
      </c>
      <c r="G94" s="71">
        <f>SUM(B93:C93,E94:F94)</f>
        <v>547085</v>
      </c>
    </row>
    <row r="95" spans="1:7" ht="17.100000000000001" customHeight="1">
      <c r="A95" s="172">
        <v>2019</v>
      </c>
      <c r="B95" s="67">
        <v>218975</v>
      </c>
      <c r="C95" s="67">
        <v>5447</v>
      </c>
      <c r="D95" s="67">
        <v>224422</v>
      </c>
      <c r="E95" s="86">
        <v>65039</v>
      </c>
      <c r="F95" s="86">
        <v>221507</v>
      </c>
      <c r="G95" s="68">
        <f>SUM(D95, E95, F95)</f>
        <v>510968</v>
      </c>
    </row>
    <row r="96" spans="1:7" ht="17.100000000000001" customHeight="1">
      <c r="A96" s="173"/>
      <c r="B96" s="69"/>
      <c r="C96" s="69"/>
      <c r="D96" s="69"/>
      <c r="E96" s="70">
        <v>68937</v>
      </c>
      <c r="F96" s="70">
        <v>288384</v>
      </c>
      <c r="G96" s="71">
        <f>SUM(B95:C95,E96:F96)</f>
        <v>581743</v>
      </c>
    </row>
    <row r="97" spans="1:9">
      <c r="A97" s="172">
        <v>2020</v>
      </c>
      <c r="B97" s="67">
        <v>226759</v>
      </c>
      <c r="C97" s="67">
        <v>4981</v>
      </c>
      <c r="D97" s="67">
        <v>231740</v>
      </c>
      <c r="E97" s="86">
        <v>67583</v>
      </c>
      <c r="F97" s="86">
        <v>257933</v>
      </c>
      <c r="G97" s="68">
        <f>SUM(D97, E97, F97)</f>
        <v>557256</v>
      </c>
    </row>
    <row r="98" spans="1:9">
      <c r="A98" s="173"/>
      <c r="B98" s="69"/>
      <c r="C98" s="69"/>
      <c r="D98" s="69"/>
      <c r="E98" s="70">
        <v>71654</v>
      </c>
      <c r="F98" s="70">
        <v>320695</v>
      </c>
      <c r="G98" s="71">
        <f>SUM(B97:C97,E98:F98)</f>
        <v>624089</v>
      </c>
    </row>
    <row r="99" spans="1:9">
      <c r="A99" s="172">
        <v>2021</v>
      </c>
      <c r="B99" s="67">
        <v>237998</v>
      </c>
      <c r="C99" s="67">
        <v>4009</v>
      </c>
      <c r="D99" s="67">
        <v>242007</v>
      </c>
      <c r="E99" s="86">
        <v>64787</v>
      </c>
      <c r="F99" s="86">
        <v>285821</v>
      </c>
      <c r="G99" s="68">
        <f>SUM(D99, E99, F99)</f>
        <v>592615</v>
      </c>
    </row>
    <row r="100" spans="1:9">
      <c r="A100" s="173"/>
      <c r="B100" s="69"/>
      <c r="C100" s="69"/>
      <c r="D100" s="69"/>
      <c r="E100" s="70">
        <v>68800</v>
      </c>
      <c r="F100" s="70">
        <v>355614</v>
      </c>
      <c r="G100" s="117">
        <f>SUM(B99:C99,E100:F100)</f>
        <v>666421</v>
      </c>
    </row>
    <row r="101" spans="1:9">
      <c r="A101" s="167">
        <v>2022</v>
      </c>
      <c r="B101" s="87">
        <v>237633</v>
      </c>
      <c r="C101" s="87">
        <v>3084</v>
      </c>
      <c r="D101" s="87">
        <v>240717</v>
      </c>
      <c r="E101" s="87">
        <v>56641</v>
      </c>
      <c r="F101" s="87">
        <v>259078</v>
      </c>
      <c r="G101" s="118">
        <f>SUM(D101, E101, F101)</f>
        <v>556436</v>
      </c>
    </row>
    <row r="102" spans="1:9" ht="14.25" thickBot="1">
      <c r="A102" s="168"/>
      <c r="B102" s="88"/>
      <c r="C102" s="88"/>
      <c r="D102" s="88"/>
      <c r="E102" s="89">
        <v>60689</v>
      </c>
      <c r="F102" s="89">
        <v>329719</v>
      </c>
      <c r="G102" s="119">
        <f>SUM(B101:C101,E102:F102)</f>
        <v>631125</v>
      </c>
    </row>
    <row r="103" spans="1:9">
      <c r="A103" s="2" t="s">
        <v>26</v>
      </c>
    </row>
    <row r="104" spans="1:9">
      <c r="A104" s="2" t="s">
        <v>29</v>
      </c>
    </row>
    <row r="106" spans="1:9">
      <c r="H106" s="42"/>
      <c r="I106" s="42"/>
    </row>
    <row r="110" spans="1:9">
      <c r="B110" s="42"/>
      <c r="C110" s="42"/>
      <c r="D110" s="42"/>
      <c r="E110" s="42"/>
      <c r="F110" s="42"/>
      <c r="G110" s="42"/>
    </row>
  </sheetData>
  <mergeCells count="26">
    <mergeCell ref="A83:A84"/>
    <mergeCell ref="A81:A82"/>
    <mergeCell ref="A77:A78"/>
    <mergeCell ref="A79:A80"/>
    <mergeCell ref="A53:A54"/>
    <mergeCell ref="A55:A56"/>
    <mergeCell ref="A57:A58"/>
    <mergeCell ref="A73:A74"/>
    <mergeCell ref="A71:A72"/>
    <mergeCell ref="A69:A70"/>
    <mergeCell ref="A101:A102"/>
    <mergeCell ref="A1:G1"/>
    <mergeCell ref="A67:A68"/>
    <mergeCell ref="A59:A60"/>
    <mergeCell ref="A61:A62"/>
    <mergeCell ref="A63:A64"/>
    <mergeCell ref="A65:A66"/>
    <mergeCell ref="A75:A76"/>
    <mergeCell ref="A95:A96"/>
    <mergeCell ref="A85:A86"/>
    <mergeCell ref="A87:A88"/>
    <mergeCell ref="A89:A90"/>
    <mergeCell ref="A91:A92"/>
    <mergeCell ref="A93:A94"/>
    <mergeCell ref="A97:A98"/>
    <mergeCell ref="A99:A100"/>
  </mergeCells>
  <phoneticPr fontId="3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L115"/>
  <sheetViews>
    <sheetView zoomScaleNormal="100" workbookViewId="0">
      <pane xSplit="1" ySplit="4" topLeftCell="B92" activePane="bottomRight" state="frozen"/>
      <selection activeCell="G112" sqref="G112"/>
      <selection pane="topRight" activeCell="G112" sqref="G112"/>
      <selection pane="bottomLeft" activeCell="G112" sqref="G112"/>
      <selection pane="bottomRight" activeCell="F95" sqref="F95"/>
    </sheetView>
  </sheetViews>
  <sheetFormatPr defaultRowHeight="13.5"/>
  <cols>
    <col min="1" max="1" width="10.33203125" style="19" customWidth="1"/>
    <col min="2" max="7" width="8.88671875" style="19"/>
    <col min="8" max="9" width="8.109375" style="19" customWidth="1"/>
    <col min="10" max="10" width="14.21875" style="19" customWidth="1"/>
    <col min="11" max="13" width="8.109375" style="19" customWidth="1"/>
    <col min="14" max="16384" width="8.88671875" style="19"/>
  </cols>
  <sheetData>
    <row r="1" spans="1:12" ht="22.5" customHeight="1">
      <c r="A1" s="184" t="s">
        <v>74</v>
      </c>
      <c r="B1" s="184"/>
      <c r="C1" s="184"/>
      <c r="D1" s="184"/>
      <c r="E1" s="184"/>
      <c r="F1" s="184"/>
      <c r="G1" s="184"/>
    </row>
    <row r="2" spans="1:12" ht="14.25" thickBot="1">
      <c r="A2" s="2"/>
      <c r="B2" s="6"/>
      <c r="C2" s="2"/>
      <c r="D2" s="2"/>
      <c r="E2" s="2"/>
      <c r="F2" s="2"/>
      <c r="G2" s="2"/>
    </row>
    <row r="3" spans="1:12" ht="23.25" customHeight="1">
      <c r="A3" s="187" t="s">
        <v>19</v>
      </c>
      <c r="B3" s="189" t="s">
        <v>20</v>
      </c>
      <c r="C3" s="176" t="s">
        <v>21</v>
      </c>
      <c r="D3" s="177"/>
      <c r="E3" s="176" t="s">
        <v>22</v>
      </c>
      <c r="F3" s="177"/>
      <c r="G3" s="185" t="s">
        <v>23</v>
      </c>
    </row>
    <row r="4" spans="1:12" ht="24.75" customHeight="1">
      <c r="A4" s="188"/>
      <c r="B4" s="190"/>
      <c r="C4" s="3" t="s">
        <v>24</v>
      </c>
      <c r="D4" s="3" t="s">
        <v>25</v>
      </c>
      <c r="E4" s="3" t="s">
        <v>24</v>
      </c>
      <c r="F4" s="3" t="s">
        <v>25</v>
      </c>
      <c r="G4" s="186"/>
    </row>
    <row r="5" spans="1:12" s="18" customFormat="1">
      <c r="A5" s="178" t="s">
        <v>87</v>
      </c>
      <c r="B5" s="7" t="s">
        <v>14</v>
      </c>
      <c r="C5" s="4">
        <v>122188</v>
      </c>
      <c r="D5" s="8">
        <f>C5/$G5</f>
        <v>0.75930425488283071</v>
      </c>
      <c r="E5" s="4">
        <v>38733</v>
      </c>
      <c r="F5" s="8">
        <f>E5/$G5</f>
        <v>0.24069574511716929</v>
      </c>
      <c r="G5" s="5">
        <f>SUM(C5,E5)</f>
        <v>160921</v>
      </c>
    </row>
    <row r="6" spans="1:12" s="18" customFormat="1">
      <c r="A6" s="179"/>
      <c r="B6" s="7" t="s">
        <v>15</v>
      </c>
      <c r="C6" s="4">
        <v>125476</v>
      </c>
      <c r="D6" s="8">
        <f>C6/$G6</f>
        <v>0.75501988699613087</v>
      </c>
      <c r="E6" s="4">
        <v>40713</v>
      </c>
      <c r="F6" s="8">
        <f>E6/$G6</f>
        <v>0.2449801130038691</v>
      </c>
      <c r="G6" s="5">
        <f t="shared" ref="G6:G36" si="0">SUM(C6,E6)</f>
        <v>166189</v>
      </c>
    </row>
    <row r="7" spans="1:12" s="18" customFormat="1">
      <c r="A7" s="179"/>
      <c r="B7" s="26" t="s">
        <v>30</v>
      </c>
      <c r="C7" s="27">
        <v>128701</v>
      </c>
      <c r="D7" s="28">
        <f t="shared" ref="D7:D20" si="1">C7/G7</f>
        <v>0.74622685816001721</v>
      </c>
      <c r="E7" s="27">
        <v>43768</v>
      </c>
      <c r="F7" s="28">
        <f t="shared" ref="F7:F20" si="2">E7/G7</f>
        <v>0.25377314183998284</v>
      </c>
      <c r="G7" s="29">
        <f t="shared" si="0"/>
        <v>172469</v>
      </c>
    </row>
    <row r="8" spans="1:12" s="18" customFormat="1">
      <c r="A8" s="179"/>
      <c r="B8" s="7" t="s">
        <v>27</v>
      </c>
      <c r="C8" s="27">
        <v>127114</v>
      </c>
      <c r="D8" s="28">
        <f t="shared" si="1"/>
        <v>0.74495991373247694</v>
      </c>
      <c r="E8" s="27">
        <v>43518</v>
      </c>
      <c r="F8" s="28">
        <f t="shared" si="2"/>
        <v>0.25504008626752311</v>
      </c>
      <c r="G8" s="29">
        <f t="shared" si="0"/>
        <v>170632</v>
      </c>
    </row>
    <row r="9" spans="1:12" s="18" customFormat="1">
      <c r="A9" s="179"/>
      <c r="B9" s="7" t="s">
        <v>31</v>
      </c>
      <c r="C9" s="27">
        <v>127316</v>
      </c>
      <c r="D9" s="28">
        <f t="shared" si="1"/>
        <v>0.77858160625722372</v>
      </c>
      <c r="E9" s="27">
        <v>36207</v>
      </c>
      <c r="F9" s="28">
        <f t="shared" si="2"/>
        <v>0.22141839374277625</v>
      </c>
      <c r="G9" s="29">
        <f t="shared" si="0"/>
        <v>163523</v>
      </c>
      <c r="H9" s="43"/>
    </row>
    <row r="10" spans="1:12" s="18" customFormat="1">
      <c r="A10" s="179"/>
      <c r="B10" s="7" t="s">
        <v>32</v>
      </c>
      <c r="C10" s="27">
        <v>131805</v>
      </c>
      <c r="D10" s="28">
        <f t="shared" si="1"/>
        <v>0.77486316952869183</v>
      </c>
      <c r="E10" s="27">
        <v>38296</v>
      </c>
      <c r="F10" s="28">
        <f t="shared" si="2"/>
        <v>0.22513683047130822</v>
      </c>
      <c r="G10" s="29">
        <f t="shared" si="0"/>
        <v>170101</v>
      </c>
    </row>
    <row r="11" spans="1:12" s="18" customFormat="1">
      <c r="A11" s="179"/>
      <c r="B11" s="26" t="s">
        <v>33</v>
      </c>
      <c r="C11" s="27">
        <v>138034</v>
      </c>
      <c r="D11" s="28">
        <f t="shared" si="1"/>
        <v>0.77146721513044647</v>
      </c>
      <c r="E11" s="27">
        <v>40890</v>
      </c>
      <c r="F11" s="28">
        <f t="shared" si="2"/>
        <v>0.22853278486955356</v>
      </c>
      <c r="G11" s="29">
        <f t="shared" si="0"/>
        <v>178924</v>
      </c>
    </row>
    <row r="12" spans="1:12" s="18" customFormat="1">
      <c r="A12" s="179"/>
      <c r="B12" s="26" t="s">
        <v>42</v>
      </c>
      <c r="C12" s="27">
        <v>148136</v>
      </c>
      <c r="D12" s="28">
        <f t="shared" si="1"/>
        <v>0.7841410158007569</v>
      </c>
      <c r="E12" s="27">
        <v>40779</v>
      </c>
      <c r="F12" s="28">
        <f t="shared" si="2"/>
        <v>0.21585898419924304</v>
      </c>
      <c r="G12" s="29">
        <f t="shared" si="0"/>
        <v>188915</v>
      </c>
    </row>
    <row r="13" spans="1:12" s="18" customFormat="1">
      <c r="A13" s="179"/>
      <c r="B13" s="26" t="s">
        <v>43</v>
      </c>
      <c r="C13" s="27">
        <v>159978</v>
      </c>
      <c r="D13" s="28">
        <f t="shared" si="1"/>
        <v>0.78194819858350151</v>
      </c>
      <c r="E13" s="27">
        <v>44611</v>
      </c>
      <c r="F13" s="28">
        <f t="shared" si="2"/>
        <v>0.21805180141649844</v>
      </c>
      <c r="G13" s="29">
        <f t="shared" si="0"/>
        <v>204589</v>
      </c>
      <c r="L13" s="72"/>
    </row>
    <row r="14" spans="1:12" s="18" customFormat="1">
      <c r="A14" s="179"/>
      <c r="B14" s="26" t="s">
        <v>82</v>
      </c>
      <c r="C14" s="27">
        <v>164073</v>
      </c>
      <c r="D14" s="28">
        <f t="shared" si="1"/>
        <v>0.78021512943906568</v>
      </c>
      <c r="E14" s="27">
        <v>46219</v>
      </c>
      <c r="F14" s="28">
        <f t="shared" si="2"/>
        <v>0.21978487056093432</v>
      </c>
      <c r="G14" s="29">
        <f t="shared" si="0"/>
        <v>210292</v>
      </c>
      <c r="L14" s="72"/>
    </row>
    <row r="15" spans="1:12" s="18" customFormat="1">
      <c r="A15" s="179"/>
      <c r="B15" s="78" t="s">
        <v>83</v>
      </c>
      <c r="C15" s="82">
        <v>167273</v>
      </c>
      <c r="D15" s="84">
        <f t="shared" si="1"/>
        <v>0.7827688189654366</v>
      </c>
      <c r="E15" s="82">
        <v>46421</v>
      </c>
      <c r="F15" s="84">
        <f t="shared" si="2"/>
        <v>0.21723118103456343</v>
      </c>
      <c r="G15" s="85">
        <f t="shared" si="0"/>
        <v>213694</v>
      </c>
      <c r="L15" s="72"/>
    </row>
    <row r="16" spans="1:12" s="18" customFormat="1">
      <c r="A16" s="179"/>
      <c r="B16" s="26" t="s">
        <v>84</v>
      </c>
      <c r="C16" s="27">
        <v>163424</v>
      </c>
      <c r="D16" s="28">
        <f t="shared" si="1"/>
        <v>0.78256955418282814</v>
      </c>
      <c r="E16" s="27">
        <v>45406</v>
      </c>
      <c r="F16" s="28">
        <f t="shared" si="2"/>
        <v>0.21743044581717186</v>
      </c>
      <c r="G16" s="29">
        <f t="shared" si="0"/>
        <v>208830</v>
      </c>
      <c r="L16" s="72"/>
    </row>
    <row r="17" spans="1:12" s="18" customFormat="1">
      <c r="A17" s="179"/>
      <c r="B17" s="26" t="s">
        <v>85</v>
      </c>
      <c r="C17" s="27">
        <v>159031</v>
      </c>
      <c r="D17" s="28">
        <f t="shared" si="1"/>
        <v>0.77661335612257354</v>
      </c>
      <c r="E17" s="27">
        <v>45744</v>
      </c>
      <c r="F17" s="28">
        <f t="shared" si="2"/>
        <v>0.22338664387742643</v>
      </c>
      <c r="G17" s="29">
        <f t="shared" si="0"/>
        <v>204775</v>
      </c>
      <c r="L17" s="72"/>
    </row>
    <row r="18" spans="1:12" s="18" customFormat="1">
      <c r="A18" s="179"/>
      <c r="B18" s="26" t="s">
        <v>86</v>
      </c>
      <c r="C18" s="27">
        <v>162561</v>
      </c>
      <c r="D18" s="28">
        <f t="shared" si="1"/>
        <v>0.77412949064726277</v>
      </c>
      <c r="E18" s="27">
        <v>47431</v>
      </c>
      <c r="F18" s="28">
        <f t="shared" si="2"/>
        <v>0.22587050935273725</v>
      </c>
      <c r="G18" s="29">
        <f t="shared" si="0"/>
        <v>209992</v>
      </c>
      <c r="L18" s="72"/>
    </row>
    <row r="19" spans="1:12" s="18" customFormat="1">
      <c r="A19" s="179"/>
      <c r="B19" s="26" t="s">
        <v>99</v>
      </c>
      <c r="C19" s="27">
        <v>171603</v>
      </c>
      <c r="D19" s="28">
        <f t="shared" si="1"/>
        <v>0.78366480191802712</v>
      </c>
      <c r="E19" s="27">
        <v>47372</v>
      </c>
      <c r="F19" s="28">
        <f t="shared" si="2"/>
        <v>0.21633519808197282</v>
      </c>
      <c r="G19" s="29">
        <v>218975</v>
      </c>
      <c r="L19" s="72"/>
    </row>
    <row r="20" spans="1:12" s="18" customFormat="1">
      <c r="A20" s="179"/>
      <c r="B20" s="26" t="s">
        <v>100</v>
      </c>
      <c r="C20" s="27">
        <v>180477</v>
      </c>
      <c r="D20" s="28">
        <f t="shared" si="1"/>
        <v>0.79589784749447656</v>
      </c>
      <c r="E20" s="27">
        <v>46282</v>
      </c>
      <c r="F20" s="28">
        <f t="shared" si="2"/>
        <v>0.20410215250552349</v>
      </c>
      <c r="G20" s="29">
        <f t="shared" si="0"/>
        <v>226759</v>
      </c>
    </row>
    <row r="21" spans="1:12" s="18" customFormat="1">
      <c r="A21" s="179"/>
      <c r="B21" s="26" t="s">
        <v>102</v>
      </c>
      <c r="C21" s="27">
        <v>186245</v>
      </c>
      <c r="D21" s="140">
        <f t="shared" ref="D21:D22" si="3">C21/G21</f>
        <v>0.78254859284531808</v>
      </c>
      <c r="E21" s="27">
        <v>51753</v>
      </c>
      <c r="F21" s="140">
        <f t="shared" ref="F21:F22" si="4">E21/G21</f>
        <v>0.21745140715468197</v>
      </c>
      <c r="G21" s="29">
        <f t="shared" ref="G21:G22" si="5">SUM(C21,E21)</f>
        <v>237998</v>
      </c>
    </row>
    <row r="22" spans="1:12" s="18" customFormat="1" ht="14.25" thickBot="1">
      <c r="A22" s="180"/>
      <c r="B22" s="136" t="s">
        <v>105</v>
      </c>
      <c r="C22" s="138">
        <v>183748</v>
      </c>
      <c r="D22" s="141">
        <f t="shared" si="3"/>
        <v>0.77324277352051274</v>
      </c>
      <c r="E22" s="138">
        <v>53885</v>
      </c>
      <c r="F22" s="141">
        <f t="shared" si="4"/>
        <v>0.22675722647948729</v>
      </c>
      <c r="G22" s="93">
        <f t="shared" si="5"/>
        <v>237633</v>
      </c>
    </row>
    <row r="23" spans="1:12" s="15" customFormat="1" ht="12.75" customHeight="1">
      <c r="A23" s="181" t="s">
        <v>1</v>
      </c>
      <c r="B23" s="137" t="s">
        <v>14</v>
      </c>
      <c r="C23" s="139">
        <v>36534</v>
      </c>
      <c r="D23" s="142">
        <f t="shared" ref="D23:D40" si="6">C23/$G23</f>
        <v>0.98275722932078013</v>
      </c>
      <c r="E23" s="139">
        <v>641</v>
      </c>
      <c r="F23" s="142">
        <f t="shared" ref="F23:F40" si="7">E23/$G23</f>
        <v>1.7242770679219907E-2</v>
      </c>
      <c r="G23" s="77">
        <f t="shared" si="0"/>
        <v>37175</v>
      </c>
    </row>
    <row r="24" spans="1:12" s="15" customFormat="1" ht="12.75" customHeight="1">
      <c r="A24" s="179"/>
      <c r="B24" s="7" t="s">
        <v>15</v>
      </c>
      <c r="C24" s="4">
        <v>32193</v>
      </c>
      <c r="D24" s="143">
        <f t="shared" si="6"/>
        <v>0.97827276042299749</v>
      </c>
      <c r="E24" s="4">
        <v>715</v>
      </c>
      <c r="F24" s="143">
        <f t="shared" si="7"/>
        <v>2.1727239577002552E-2</v>
      </c>
      <c r="G24" s="5">
        <f t="shared" si="0"/>
        <v>32908</v>
      </c>
    </row>
    <row r="25" spans="1:12" s="15" customFormat="1" ht="12.75" customHeight="1">
      <c r="A25" s="179"/>
      <c r="B25" s="26" t="s">
        <v>30</v>
      </c>
      <c r="C25" s="27">
        <v>20632</v>
      </c>
      <c r="D25" s="28">
        <f t="shared" si="6"/>
        <v>0.978561942705369</v>
      </c>
      <c r="E25" s="27">
        <v>452</v>
      </c>
      <c r="F25" s="28">
        <f t="shared" si="7"/>
        <v>2.1438057294631E-2</v>
      </c>
      <c r="G25" s="29">
        <f t="shared" si="0"/>
        <v>21084</v>
      </c>
    </row>
    <row r="26" spans="1:12" s="15" customFormat="1" ht="12.75" customHeight="1">
      <c r="A26" s="179"/>
      <c r="B26" s="26" t="s">
        <v>34</v>
      </c>
      <c r="C26" s="27">
        <v>16971</v>
      </c>
      <c r="D26" s="28">
        <f t="shared" si="6"/>
        <v>0.97506463659867859</v>
      </c>
      <c r="E26" s="27">
        <v>434</v>
      </c>
      <c r="F26" s="28">
        <f t="shared" si="7"/>
        <v>2.4935363401321461E-2</v>
      </c>
      <c r="G26" s="29">
        <f t="shared" si="0"/>
        <v>17405</v>
      </c>
    </row>
    <row r="27" spans="1:12" s="15" customFormat="1" ht="12.75" customHeight="1">
      <c r="A27" s="179"/>
      <c r="B27" s="26" t="s">
        <v>31</v>
      </c>
      <c r="C27" s="27">
        <v>16801</v>
      </c>
      <c r="D27" s="28">
        <f t="shared" si="6"/>
        <v>0.97999300046663551</v>
      </c>
      <c r="E27" s="27">
        <v>343</v>
      </c>
      <c r="F27" s="28">
        <f t="shared" si="7"/>
        <v>2.0006999533364444E-2</v>
      </c>
      <c r="G27" s="29">
        <f t="shared" si="0"/>
        <v>17144</v>
      </c>
    </row>
    <row r="28" spans="1:12" s="15" customFormat="1" ht="12.75" customHeight="1">
      <c r="A28" s="179"/>
      <c r="B28" s="26" t="s">
        <v>32</v>
      </c>
      <c r="C28" s="27">
        <v>13193</v>
      </c>
      <c r="D28" s="28">
        <f t="shared" si="6"/>
        <v>0.96574189298001611</v>
      </c>
      <c r="E28" s="27">
        <v>468</v>
      </c>
      <c r="F28" s="28">
        <f t="shared" si="7"/>
        <v>3.4258107019983892E-2</v>
      </c>
      <c r="G28" s="29">
        <f t="shared" si="0"/>
        <v>13661</v>
      </c>
    </row>
    <row r="29" spans="1:12" s="15" customFormat="1" ht="12.75" customHeight="1">
      <c r="A29" s="179"/>
      <c r="B29" s="26" t="s">
        <v>33</v>
      </c>
      <c r="C29" s="27">
        <v>11462</v>
      </c>
      <c r="D29" s="28">
        <f t="shared" si="6"/>
        <v>0.96693099375738145</v>
      </c>
      <c r="E29" s="27">
        <v>392</v>
      </c>
      <c r="F29" s="28">
        <f t="shared" si="7"/>
        <v>3.3069006242618527E-2</v>
      </c>
      <c r="G29" s="29">
        <f t="shared" si="0"/>
        <v>11854</v>
      </c>
    </row>
    <row r="30" spans="1:12" s="15" customFormat="1" ht="12.75" customHeight="1">
      <c r="A30" s="179"/>
      <c r="B30" s="26" t="s">
        <v>42</v>
      </c>
      <c r="C30" s="27">
        <v>11899</v>
      </c>
      <c r="D30" s="28">
        <f t="shared" si="6"/>
        <v>0.95774307791371538</v>
      </c>
      <c r="E30" s="27">
        <v>525</v>
      </c>
      <c r="F30" s="28">
        <f t="shared" si="7"/>
        <v>4.2256922086284614E-2</v>
      </c>
      <c r="G30" s="29">
        <f t="shared" si="0"/>
        <v>12424</v>
      </c>
    </row>
    <row r="31" spans="1:12" s="15" customFormat="1" ht="12.75" customHeight="1">
      <c r="A31" s="179"/>
      <c r="B31" s="26" t="s">
        <v>43</v>
      </c>
      <c r="C31" s="27">
        <v>10463</v>
      </c>
      <c r="D31" s="28">
        <f t="shared" si="6"/>
        <v>0.95395696571845368</v>
      </c>
      <c r="E31" s="27">
        <v>505</v>
      </c>
      <c r="F31" s="28">
        <f t="shared" si="7"/>
        <v>4.6043034281546318E-2</v>
      </c>
      <c r="G31" s="29">
        <f t="shared" si="0"/>
        <v>10968</v>
      </c>
    </row>
    <row r="32" spans="1:12" s="15" customFormat="1" ht="12.75" customHeight="1">
      <c r="A32" s="179"/>
      <c r="B32" s="26" t="s">
        <v>90</v>
      </c>
      <c r="C32" s="27">
        <v>8754</v>
      </c>
      <c r="D32" s="28">
        <f t="shared" si="6"/>
        <v>0.95317944250871078</v>
      </c>
      <c r="E32" s="27">
        <v>430</v>
      </c>
      <c r="F32" s="28">
        <f t="shared" si="7"/>
        <v>4.6820557491289196E-2</v>
      </c>
      <c r="G32" s="29">
        <f t="shared" si="0"/>
        <v>9184</v>
      </c>
    </row>
    <row r="33" spans="1:7" s="15" customFormat="1" ht="12.75" customHeight="1">
      <c r="A33" s="179"/>
      <c r="B33" s="26" t="s">
        <v>83</v>
      </c>
      <c r="C33" s="27">
        <v>8294</v>
      </c>
      <c r="D33" s="28">
        <f t="shared" si="6"/>
        <v>0.95212949144759496</v>
      </c>
      <c r="E33" s="27">
        <v>417</v>
      </c>
      <c r="F33" s="28">
        <f t="shared" si="7"/>
        <v>4.7870508552405003E-2</v>
      </c>
      <c r="G33" s="29">
        <f t="shared" si="0"/>
        <v>8711</v>
      </c>
    </row>
    <row r="34" spans="1:7" s="15" customFormat="1" ht="12.75" customHeight="1">
      <c r="A34" s="179"/>
      <c r="B34" s="26" t="s">
        <v>91</v>
      </c>
      <c r="C34" s="27">
        <v>7395</v>
      </c>
      <c r="D34" s="28">
        <f t="shared" si="6"/>
        <v>0.95210505986867522</v>
      </c>
      <c r="E34" s="27">
        <v>372</v>
      </c>
      <c r="F34" s="28">
        <f t="shared" si="7"/>
        <v>4.7894940131324837E-2</v>
      </c>
      <c r="G34" s="29">
        <f t="shared" si="0"/>
        <v>7767</v>
      </c>
    </row>
    <row r="35" spans="1:7" s="15" customFormat="1" ht="12.75" customHeight="1">
      <c r="A35" s="179"/>
      <c r="B35" s="26" t="s">
        <v>92</v>
      </c>
      <c r="C35" s="27">
        <v>6449</v>
      </c>
      <c r="D35" s="28">
        <f t="shared" si="6"/>
        <v>0.94712880011749156</v>
      </c>
      <c r="E35" s="27">
        <v>360</v>
      </c>
      <c r="F35" s="28">
        <f t="shared" si="7"/>
        <v>5.2871199882508442E-2</v>
      </c>
      <c r="G35" s="29">
        <f t="shared" si="0"/>
        <v>6809</v>
      </c>
    </row>
    <row r="36" spans="1:7" s="18" customFormat="1">
      <c r="A36" s="179"/>
      <c r="B36" s="26" t="s">
        <v>93</v>
      </c>
      <c r="C36" s="27">
        <v>5768</v>
      </c>
      <c r="D36" s="28">
        <f t="shared" si="6"/>
        <v>0.92554557124518611</v>
      </c>
      <c r="E36" s="27">
        <v>464</v>
      </c>
      <c r="F36" s="28">
        <f t="shared" si="7"/>
        <v>7.4454428754813867E-2</v>
      </c>
      <c r="G36" s="29">
        <f t="shared" si="0"/>
        <v>6232</v>
      </c>
    </row>
    <row r="37" spans="1:7" s="18" customFormat="1">
      <c r="A37" s="179"/>
      <c r="B37" s="26" t="s">
        <v>99</v>
      </c>
      <c r="C37" s="27">
        <v>4975</v>
      </c>
      <c r="D37" s="28">
        <f t="shared" si="6"/>
        <v>0.91334679640168903</v>
      </c>
      <c r="E37" s="27">
        <v>472</v>
      </c>
      <c r="F37" s="28">
        <f t="shared" si="7"/>
        <v>8.6653203598310996E-2</v>
      </c>
      <c r="G37" s="29">
        <v>5447</v>
      </c>
    </row>
    <row r="38" spans="1:7" s="18" customFormat="1">
      <c r="A38" s="179"/>
      <c r="B38" s="26" t="s">
        <v>101</v>
      </c>
      <c r="C38" s="27">
        <v>4595</v>
      </c>
      <c r="D38" s="28">
        <f t="shared" si="6"/>
        <v>0.92250552097972294</v>
      </c>
      <c r="E38" s="27">
        <v>386</v>
      </c>
      <c r="F38" s="28">
        <f t="shared" si="7"/>
        <v>7.7494479020277049E-2</v>
      </c>
      <c r="G38" s="29">
        <f>C38+E38</f>
        <v>4981</v>
      </c>
    </row>
    <row r="39" spans="1:7" s="18" customFormat="1">
      <c r="A39" s="179"/>
      <c r="B39" s="162" t="s">
        <v>102</v>
      </c>
      <c r="C39" s="163">
        <v>3642</v>
      </c>
      <c r="D39" s="164">
        <f t="shared" ref="D39" si="8">C39/$G39</f>
        <v>0.90845597405836864</v>
      </c>
      <c r="E39" s="165">
        <v>367</v>
      </c>
      <c r="F39" s="164">
        <f t="shared" ref="F39" si="9">E39/$G39</f>
        <v>9.154402594163133E-2</v>
      </c>
      <c r="G39" s="166">
        <f>C39+E39</f>
        <v>4009</v>
      </c>
    </row>
    <row r="40" spans="1:7" s="18" customFormat="1" ht="14.25" thickBot="1">
      <c r="A40" s="180"/>
      <c r="B40" s="121" t="s">
        <v>105</v>
      </c>
      <c r="C40" s="90">
        <v>2784</v>
      </c>
      <c r="D40" s="134">
        <f t="shared" si="6"/>
        <v>0.90272373540856032</v>
      </c>
      <c r="E40" s="126">
        <v>300</v>
      </c>
      <c r="F40" s="134">
        <f t="shared" si="7"/>
        <v>9.727626459143969E-2</v>
      </c>
      <c r="G40" s="92">
        <f>C40+E40</f>
        <v>3084</v>
      </c>
    </row>
    <row r="41" spans="1:7" s="18" customFormat="1">
      <c r="A41" s="181" t="s">
        <v>88</v>
      </c>
      <c r="B41" s="75" t="s">
        <v>35</v>
      </c>
      <c r="C41" s="76">
        <v>41918</v>
      </c>
      <c r="D41" s="135">
        <f t="shared" ref="D41:D48" si="10">C41/$G41</f>
        <v>0.92693821591260894</v>
      </c>
      <c r="E41" s="127">
        <v>3304</v>
      </c>
      <c r="F41" s="135">
        <f t="shared" ref="F41:F48" si="11">E41/$G41</f>
        <v>7.3061784087391099E-2</v>
      </c>
      <c r="G41" s="77">
        <f t="shared" ref="G41:G52" si="12">SUM(C41,E41)</f>
        <v>45222</v>
      </c>
    </row>
    <row r="42" spans="1:7" s="18" customFormat="1">
      <c r="A42" s="179"/>
      <c r="B42" s="7"/>
      <c r="C42" s="9">
        <v>43247</v>
      </c>
      <c r="D42" s="130">
        <f t="shared" si="10"/>
        <v>0.92774857878365335</v>
      </c>
      <c r="E42" s="128">
        <v>3368</v>
      </c>
      <c r="F42" s="10">
        <f t="shared" si="11"/>
        <v>7.2251421216346673E-2</v>
      </c>
      <c r="G42" s="11">
        <f t="shared" si="12"/>
        <v>46615</v>
      </c>
    </row>
    <row r="43" spans="1:7" s="18" customFormat="1">
      <c r="A43" s="179"/>
      <c r="B43" s="7" t="s">
        <v>36</v>
      </c>
      <c r="C43" s="4">
        <v>48018</v>
      </c>
      <c r="D43" s="131">
        <f t="shared" si="10"/>
        <v>0.94080996884735202</v>
      </c>
      <c r="E43" s="129">
        <v>3021</v>
      </c>
      <c r="F43" s="8">
        <f t="shared" si="11"/>
        <v>5.9190031152647975E-2</v>
      </c>
      <c r="G43" s="5">
        <f t="shared" si="12"/>
        <v>51039</v>
      </c>
    </row>
    <row r="44" spans="1:7" s="18" customFormat="1">
      <c r="A44" s="179"/>
      <c r="B44" s="7"/>
      <c r="C44" s="9">
        <v>49766</v>
      </c>
      <c r="D44" s="130">
        <f t="shared" si="10"/>
        <v>0.94112974904971725</v>
      </c>
      <c r="E44" s="128">
        <v>3113</v>
      </c>
      <c r="F44" s="10">
        <f t="shared" si="11"/>
        <v>5.887025095028272E-2</v>
      </c>
      <c r="G44" s="11">
        <f t="shared" si="12"/>
        <v>52879</v>
      </c>
    </row>
    <row r="45" spans="1:7" s="18" customFormat="1">
      <c r="A45" s="179"/>
      <c r="B45" s="7" t="s">
        <v>30</v>
      </c>
      <c r="C45" s="30">
        <v>50868</v>
      </c>
      <c r="D45" s="131">
        <f t="shared" si="10"/>
        <v>0.93572716235605757</v>
      </c>
      <c r="E45" s="129">
        <v>3494</v>
      </c>
      <c r="F45" s="8">
        <f t="shared" si="11"/>
        <v>6.4272837643942454E-2</v>
      </c>
      <c r="G45" s="5">
        <f t="shared" si="12"/>
        <v>54362</v>
      </c>
    </row>
    <row r="46" spans="1:7" s="18" customFormat="1">
      <c r="A46" s="179"/>
      <c r="B46" s="7"/>
      <c r="C46" s="9">
        <v>52055</v>
      </c>
      <c r="D46" s="132">
        <f t="shared" si="10"/>
        <v>0.93519816032481762</v>
      </c>
      <c r="E46" s="133">
        <v>3607</v>
      </c>
      <c r="F46" s="10">
        <f t="shared" si="11"/>
        <v>6.4801839675182354E-2</v>
      </c>
      <c r="G46" s="11">
        <f t="shared" si="12"/>
        <v>55662</v>
      </c>
    </row>
    <row r="47" spans="1:7" s="18" customFormat="1">
      <c r="A47" s="179"/>
      <c r="B47" s="7" t="s">
        <v>34</v>
      </c>
      <c r="C47" s="4">
        <v>52786</v>
      </c>
      <c r="D47" s="8">
        <f t="shared" si="10"/>
        <v>0.9301497797356828</v>
      </c>
      <c r="E47" s="4">
        <v>3964</v>
      </c>
      <c r="F47" s="8">
        <f t="shared" si="11"/>
        <v>6.9850220264317184E-2</v>
      </c>
      <c r="G47" s="5">
        <f t="shared" si="12"/>
        <v>56750</v>
      </c>
    </row>
    <row r="48" spans="1:7" s="18" customFormat="1">
      <c r="A48" s="179"/>
      <c r="B48" s="7"/>
      <c r="C48" s="9">
        <v>54278</v>
      </c>
      <c r="D48" s="10">
        <f t="shared" si="10"/>
        <v>0.92134030418250945</v>
      </c>
      <c r="E48" s="9">
        <v>4634</v>
      </c>
      <c r="F48" s="10">
        <f t="shared" si="11"/>
        <v>7.8659695817490494E-2</v>
      </c>
      <c r="G48" s="11">
        <f t="shared" si="12"/>
        <v>58912</v>
      </c>
    </row>
    <row r="49" spans="1:10" s="18" customFormat="1">
      <c r="A49" s="179"/>
      <c r="B49" s="7" t="s">
        <v>31</v>
      </c>
      <c r="C49" s="4">
        <v>54934</v>
      </c>
      <c r="D49" s="8">
        <f>C49/$G49</f>
        <v>0.94872459112653917</v>
      </c>
      <c r="E49" s="4">
        <v>2969</v>
      </c>
      <c r="F49" s="8">
        <f>E49/$G49</f>
        <v>5.1275408873460791E-2</v>
      </c>
      <c r="G49" s="5">
        <f t="shared" si="12"/>
        <v>57903</v>
      </c>
    </row>
    <row r="50" spans="1:10" s="18" customFormat="1">
      <c r="A50" s="179"/>
      <c r="B50" s="7"/>
      <c r="C50" s="9">
        <v>56391</v>
      </c>
      <c r="D50" s="10">
        <f>C50/$G50</f>
        <v>0.94715890958563587</v>
      </c>
      <c r="E50" s="9">
        <v>3146</v>
      </c>
      <c r="F50" s="10">
        <f>E50/$G50</f>
        <v>5.2841090414364175E-2</v>
      </c>
      <c r="G50" s="11">
        <f t="shared" si="12"/>
        <v>59537</v>
      </c>
    </row>
    <row r="51" spans="1:10" s="18" customFormat="1">
      <c r="A51" s="179"/>
      <c r="B51" s="7" t="s">
        <v>32</v>
      </c>
      <c r="C51" s="4">
        <v>53601</v>
      </c>
      <c r="D51" s="8">
        <f>C51/$G51</f>
        <v>0.93729344081696886</v>
      </c>
      <c r="E51" s="4">
        <v>3586</v>
      </c>
      <c r="F51" s="8">
        <f>E51/$G51</f>
        <v>6.2706559183031113E-2</v>
      </c>
      <c r="G51" s="5">
        <f t="shared" si="12"/>
        <v>57187</v>
      </c>
      <c r="H51" s="47"/>
      <c r="I51" s="46"/>
      <c r="J51" s="73"/>
    </row>
    <row r="52" spans="1:10" s="18" customFormat="1">
      <c r="A52" s="179"/>
      <c r="B52" s="7"/>
      <c r="C52" s="9">
        <v>55369</v>
      </c>
      <c r="D52" s="10">
        <f>C52/$G52</f>
        <v>0.93522397135328694</v>
      </c>
      <c r="E52" s="9">
        <v>3835</v>
      </c>
      <c r="F52" s="10">
        <f>E52/$G52</f>
        <v>6.4776028646713057E-2</v>
      </c>
      <c r="G52" s="11">
        <f t="shared" si="12"/>
        <v>59204</v>
      </c>
    </row>
    <row r="53" spans="1:10" s="18" customFormat="1">
      <c r="A53" s="179"/>
      <c r="B53" s="26" t="s">
        <v>33</v>
      </c>
      <c r="C53" s="27">
        <v>52812</v>
      </c>
      <c r="D53" s="28">
        <f t="shared" ref="D53:D76" si="13">C53/G53</f>
        <v>0.93432878069492609</v>
      </c>
      <c r="E53" s="27">
        <v>3712</v>
      </c>
      <c r="F53" s="28">
        <f t="shared" ref="F53:F75" si="14">E53/G53</f>
        <v>6.5671219305073955E-2</v>
      </c>
      <c r="G53" s="29">
        <f t="shared" ref="G53:G76" si="15">C53+E53</f>
        <v>56524</v>
      </c>
    </row>
    <row r="54" spans="1:10" s="18" customFormat="1">
      <c r="A54" s="179"/>
      <c r="B54" s="26"/>
      <c r="C54" s="46">
        <v>54300</v>
      </c>
      <c r="D54" s="47">
        <f t="shared" si="13"/>
        <v>0.92707995424356759</v>
      </c>
      <c r="E54" s="46">
        <v>4271</v>
      </c>
      <c r="F54" s="47">
        <f t="shared" si="14"/>
        <v>7.2920045756432364E-2</v>
      </c>
      <c r="G54" s="48">
        <f t="shared" si="15"/>
        <v>58571</v>
      </c>
    </row>
    <row r="55" spans="1:10" s="18" customFormat="1">
      <c r="A55" s="179"/>
      <c r="B55" s="26" t="s">
        <v>42</v>
      </c>
      <c r="C55" s="30">
        <v>59487</v>
      </c>
      <c r="D55" s="8">
        <f t="shared" si="13"/>
        <v>0.94221905440722264</v>
      </c>
      <c r="E55" s="4">
        <v>3648</v>
      </c>
      <c r="F55" s="8">
        <f t="shared" si="14"/>
        <v>5.7780945592777383E-2</v>
      </c>
      <c r="G55" s="5">
        <f t="shared" si="15"/>
        <v>63135</v>
      </c>
    </row>
    <row r="56" spans="1:10" s="18" customFormat="1">
      <c r="A56" s="179"/>
      <c r="B56" s="26"/>
      <c r="C56" s="46">
        <v>60867</v>
      </c>
      <c r="D56" s="47">
        <f t="shared" si="13"/>
        <v>0.92970718966228294</v>
      </c>
      <c r="E56" s="46">
        <v>4602</v>
      </c>
      <c r="F56" s="47">
        <f t="shared" si="14"/>
        <v>7.0292810337717088E-2</v>
      </c>
      <c r="G56" s="48">
        <f t="shared" si="15"/>
        <v>65469</v>
      </c>
    </row>
    <row r="57" spans="1:10" s="18" customFormat="1">
      <c r="A57" s="179"/>
      <c r="B57" s="26" t="s">
        <v>43</v>
      </c>
      <c r="C57" s="30">
        <v>63102</v>
      </c>
      <c r="D57" s="8">
        <f t="shared" si="13"/>
        <v>0.94266507319988047</v>
      </c>
      <c r="E57" s="4">
        <v>3838</v>
      </c>
      <c r="F57" s="8">
        <f t="shared" si="14"/>
        <v>5.7334926800119507E-2</v>
      </c>
      <c r="G57" s="5">
        <f t="shared" si="15"/>
        <v>66940</v>
      </c>
    </row>
    <row r="58" spans="1:10" s="18" customFormat="1">
      <c r="A58" s="179"/>
      <c r="B58" s="26"/>
      <c r="C58" s="46">
        <v>65485</v>
      </c>
      <c r="D58" s="47">
        <f t="shared" si="13"/>
        <v>0.93477888486025063</v>
      </c>
      <c r="E58" s="46">
        <v>4569</v>
      </c>
      <c r="F58" s="47">
        <f t="shared" si="14"/>
        <v>6.5221115139749333E-2</v>
      </c>
      <c r="G58" s="48">
        <f t="shared" si="15"/>
        <v>70054</v>
      </c>
    </row>
    <row r="59" spans="1:10" s="18" customFormat="1">
      <c r="A59" s="179"/>
      <c r="B59" s="26" t="s">
        <v>82</v>
      </c>
      <c r="C59" s="4">
        <v>60795</v>
      </c>
      <c r="D59" s="8">
        <f t="shared" si="13"/>
        <v>0.94482865801538585</v>
      </c>
      <c r="E59" s="4">
        <v>3550</v>
      </c>
      <c r="F59" s="8">
        <f t="shared" si="14"/>
        <v>5.5171341984614188E-2</v>
      </c>
      <c r="G59" s="5">
        <f t="shared" si="15"/>
        <v>64345</v>
      </c>
    </row>
    <row r="60" spans="1:10" s="18" customFormat="1">
      <c r="A60" s="179"/>
      <c r="B60" s="26"/>
      <c r="C60" s="9">
        <v>63076</v>
      </c>
      <c r="D60" s="47">
        <f t="shared" si="13"/>
        <v>0.93327020388837922</v>
      </c>
      <c r="E60" s="9">
        <v>4510</v>
      </c>
      <c r="F60" s="47">
        <f t="shared" si="14"/>
        <v>6.6729796111620748E-2</v>
      </c>
      <c r="G60" s="48">
        <f t="shared" si="15"/>
        <v>67586</v>
      </c>
    </row>
    <row r="61" spans="1:10" s="18" customFormat="1">
      <c r="A61" s="179"/>
      <c r="B61" s="26" t="s">
        <v>94</v>
      </c>
      <c r="C61" s="4">
        <v>64081</v>
      </c>
      <c r="D61" s="8">
        <f t="shared" si="13"/>
        <v>0.94300556258645551</v>
      </c>
      <c r="E61" s="4">
        <v>3873</v>
      </c>
      <c r="F61" s="8">
        <f t="shared" si="14"/>
        <v>5.6994437413544458E-2</v>
      </c>
      <c r="G61" s="5">
        <f t="shared" si="15"/>
        <v>67954</v>
      </c>
    </row>
    <row r="62" spans="1:10" s="18" customFormat="1">
      <c r="A62" s="179"/>
      <c r="B62" s="26"/>
      <c r="C62" s="9">
        <v>65895</v>
      </c>
      <c r="D62" s="47">
        <f t="shared" si="13"/>
        <v>0.91279955672530821</v>
      </c>
      <c r="E62" s="9">
        <v>6295</v>
      </c>
      <c r="F62" s="47">
        <f t="shared" si="14"/>
        <v>8.7200443274691786E-2</v>
      </c>
      <c r="G62" s="48">
        <f t="shared" si="15"/>
        <v>72190</v>
      </c>
    </row>
    <row r="63" spans="1:10" s="18" customFormat="1">
      <c r="A63" s="179"/>
      <c r="B63" s="26" t="s">
        <v>95</v>
      </c>
      <c r="C63" s="4">
        <v>61499</v>
      </c>
      <c r="D63" s="8">
        <f t="shared" si="13"/>
        <v>0.93664234910674848</v>
      </c>
      <c r="E63" s="4">
        <v>4160</v>
      </c>
      <c r="F63" s="8">
        <f t="shared" si="14"/>
        <v>6.3357650893251502E-2</v>
      </c>
      <c r="G63" s="5">
        <f t="shared" si="15"/>
        <v>65659</v>
      </c>
    </row>
    <row r="64" spans="1:10" s="18" customFormat="1">
      <c r="A64" s="179"/>
      <c r="B64" s="26"/>
      <c r="C64" s="9">
        <v>62629</v>
      </c>
      <c r="D64" s="47">
        <f t="shared" si="13"/>
        <v>0.90341146772448611</v>
      </c>
      <c r="E64" s="9">
        <v>6696</v>
      </c>
      <c r="F64" s="47">
        <f t="shared" si="14"/>
        <v>9.658853227551388E-2</v>
      </c>
      <c r="G64" s="48">
        <f t="shared" si="15"/>
        <v>69325</v>
      </c>
    </row>
    <row r="65" spans="1:10" s="18" customFormat="1">
      <c r="A65" s="179"/>
      <c r="B65" s="26" t="s">
        <v>92</v>
      </c>
      <c r="C65" s="4">
        <v>59096</v>
      </c>
      <c r="D65" s="8">
        <f t="shared" si="13"/>
        <v>0.93133500386112555</v>
      </c>
      <c r="E65" s="4">
        <v>4357</v>
      </c>
      <c r="F65" s="8">
        <f t="shared" si="14"/>
        <v>6.8664996138874446E-2</v>
      </c>
      <c r="G65" s="5">
        <f t="shared" si="15"/>
        <v>63453</v>
      </c>
    </row>
    <row r="66" spans="1:10" s="18" customFormat="1">
      <c r="A66" s="179"/>
      <c r="B66" s="26"/>
      <c r="C66" s="9">
        <v>60394</v>
      </c>
      <c r="D66" s="47">
        <f t="shared" si="13"/>
        <v>0.89639920444088228</v>
      </c>
      <c r="E66" s="9">
        <v>6980</v>
      </c>
      <c r="F66" s="47">
        <f t="shared" si="14"/>
        <v>0.10360079555911776</v>
      </c>
      <c r="G66" s="48">
        <f t="shared" si="15"/>
        <v>67374</v>
      </c>
    </row>
    <row r="67" spans="1:10" s="18" customFormat="1">
      <c r="A67" s="179"/>
      <c r="B67" s="26" t="s">
        <v>86</v>
      </c>
      <c r="C67" s="4">
        <v>58725</v>
      </c>
      <c r="D67" s="8">
        <f t="shared" si="13"/>
        <v>0.92218907035175879</v>
      </c>
      <c r="E67" s="4">
        <v>4955</v>
      </c>
      <c r="F67" s="8">
        <f t="shared" si="14"/>
        <v>7.7810929648241212E-2</v>
      </c>
      <c r="G67" s="5">
        <f t="shared" si="15"/>
        <v>63680</v>
      </c>
    </row>
    <row r="68" spans="1:10" s="18" customFormat="1">
      <c r="A68" s="179"/>
      <c r="B68" s="26"/>
      <c r="C68" s="9">
        <v>60047</v>
      </c>
      <c r="D68" s="47">
        <f t="shared" si="13"/>
        <v>0.88668212223682463</v>
      </c>
      <c r="E68" s="9">
        <v>7674</v>
      </c>
      <c r="F68" s="47">
        <f t="shared" si="14"/>
        <v>0.11331787776317538</v>
      </c>
      <c r="G68" s="48">
        <f t="shared" si="15"/>
        <v>67721</v>
      </c>
    </row>
    <row r="69" spans="1:10" s="18" customFormat="1">
      <c r="A69" s="179"/>
      <c r="B69" s="26" t="s">
        <v>99</v>
      </c>
      <c r="C69" s="4">
        <v>59946</v>
      </c>
      <c r="D69" s="8">
        <f t="shared" si="13"/>
        <v>0.92169313796337582</v>
      </c>
      <c r="E69" s="4">
        <v>5093</v>
      </c>
      <c r="F69" s="8">
        <f t="shared" si="14"/>
        <v>7.8306862036624181E-2</v>
      </c>
      <c r="G69" s="29">
        <v>65039</v>
      </c>
    </row>
    <row r="70" spans="1:10" s="18" customFormat="1">
      <c r="A70" s="179"/>
      <c r="B70" s="26"/>
      <c r="C70" s="9">
        <v>61274</v>
      </c>
      <c r="D70" s="47">
        <f t="shared" si="13"/>
        <v>0.8888405355614547</v>
      </c>
      <c r="E70" s="9">
        <v>7663</v>
      </c>
      <c r="F70" s="47">
        <f t="shared" si="14"/>
        <v>0.11115946443854534</v>
      </c>
      <c r="G70" s="48">
        <v>68937</v>
      </c>
    </row>
    <row r="71" spans="1:10" s="18" customFormat="1">
      <c r="A71" s="179"/>
      <c r="B71" s="26" t="s">
        <v>101</v>
      </c>
      <c r="C71" s="27">
        <v>62795</v>
      </c>
      <c r="D71" s="28">
        <f t="shared" si="13"/>
        <v>0.92915378127635651</v>
      </c>
      <c r="E71" s="27">
        <v>4788</v>
      </c>
      <c r="F71" s="28">
        <f t="shared" si="14"/>
        <v>7.0846218723643523E-2</v>
      </c>
      <c r="G71" s="29">
        <f t="shared" si="15"/>
        <v>67583</v>
      </c>
    </row>
    <row r="72" spans="1:10" s="18" customFormat="1">
      <c r="A72" s="179"/>
      <c r="B72" s="26"/>
      <c r="C72" s="46">
        <v>64042</v>
      </c>
      <c r="D72" s="47">
        <f t="shared" si="13"/>
        <v>0.89376727049431992</v>
      </c>
      <c r="E72" s="46">
        <v>7612</v>
      </c>
      <c r="F72" s="47">
        <f t="shared" si="14"/>
        <v>0.10623272950568008</v>
      </c>
      <c r="G72" s="48">
        <f t="shared" si="15"/>
        <v>71654</v>
      </c>
    </row>
    <row r="73" spans="1:10" s="18" customFormat="1">
      <c r="A73" s="179"/>
      <c r="B73" s="153" t="s">
        <v>102</v>
      </c>
      <c r="C73" s="154">
        <v>59957</v>
      </c>
      <c r="D73" s="155">
        <f t="shared" ref="D73:D74" si="16">C73/G73</f>
        <v>0.92544800654452286</v>
      </c>
      <c r="E73" s="154">
        <v>4830</v>
      </c>
      <c r="F73" s="156">
        <f t="shared" ref="F73:F74" si="17">E73/G73</f>
        <v>7.4551993455477181E-2</v>
      </c>
      <c r="G73" s="157">
        <f t="shared" ref="G73:G74" si="18">C73+E73</f>
        <v>64787</v>
      </c>
      <c r="J73" s="151"/>
    </row>
    <row r="74" spans="1:10" s="18" customFormat="1">
      <c r="A74" s="179"/>
      <c r="B74" s="158"/>
      <c r="C74" s="159">
        <v>61286</v>
      </c>
      <c r="D74" s="160">
        <f t="shared" si="16"/>
        <v>0.89078488372093023</v>
      </c>
      <c r="E74" s="159">
        <v>7514</v>
      </c>
      <c r="F74" s="161">
        <f t="shared" si="17"/>
        <v>0.10921511627906977</v>
      </c>
      <c r="G74" s="48">
        <f t="shared" si="18"/>
        <v>68800</v>
      </c>
    </row>
    <row r="75" spans="1:10" s="18" customFormat="1">
      <c r="A75" s="179"/>
      <c r="B75" s="120" t="s">
        <v>105</v>
      </c>
      <c r="C75" s="149">
        <v>51472</v>
      </c>
      <c r="D75" s="124">
        <f t="shared" si="13"/>
        <v>0.90874101799050155</v>
      </c>
      <c r="E75" s="149">
        <v>5169</v>
      </c>
      <c r="F75" s="150">
        <f t="shared" si="14"/>
        <v>9.1258982009498418E-2</v>
      </c>
      <c r="G75" s="152">
        <f t="shared" si="15"/>
        <v>56641</v>
      </c>
    </row>
    <row r="76" spans="1:10" s="18" customFormat="1" ht="14.25" thickBot="1">
      <c r="A76" s="180"/>
      <c r="B76" s="121"/>
      <c r="C76" s="123">
        <v>52864</v>
      </c>
      <c r="D76" s="125">
        <f t="shared" si="13"/>
        <v>0.87106394898581296</v>
      </c>
      <c r="E76" s="123">
        <v>7825</v>
      </c>
      <c r="F76" s="147">
        <f>E76/G76</f>
        <v>0.12893605101418709</v>
      </c>
      <c r="G76" s="94">
        <f t="shared" si="15"/>
        <v>60689</v>
      </c>
    </row>
    <row r="77" spans="1:10" s="18" customFormat="1">
      <c r="A77" s="182" t="s">
        <v>89</v>
      </c>
      <c r="B77" s="144" t="s">
        <v>35</v>
      </c>
      <c r="C77" s="145">
        <v>99435</v>
      </c>
      <c r="D77" s="146">
        <f t="shared" ref="D77:D84" si="19">C77/$G77</f>
        <v>0.85801931158263511</v>
      </c>
      <c r="E77" s="4">
        <v>16454</v>
      </c>
      <c r="F77" s="143">
        <f t="shared" ref="F77:F84" si="20">E77/$G77</f>
        <v>0.14198068841736489</v>
      </c>
      <c r="G77" s="5">
        <f t="shared" ref="G77:G88" si="21">SUM(C77,E77)</f>
        <v>115889</v>
      </c>
    </row>
    <row r="78" spans="1:10" s="18" customFormat="1">
      <c r="A78" s="182"/>
      <c r="B78" s="144"/>
      <c r="C78" s="9">
        <v>129635</v>
      </c>
      <c r="D78" s="10">
        <f t="shared" si="19"/>
        <v>0.82955781659947525</v>
      </c>
      <c r="E78" s="9">
        <v>26635</v>
      </c>
      <c r="F78" s="148">
        <f t="shared" si="20"/>
        <v>0.17044218340052472</v>
      </c>
      <c r="G78" s="11">
        <f t="shared" si="21"/>
        <v>156270</v>
      </c>
    </row>
    <row r="79" spans="1:10" s="18" customFormat="1">
      <c r="A79" s="182"/>
      <c r="B79" s="7" t="s">
        <v>36</v>
      </c>
      <c r="C79" s="4">
        <v>105544</v>
      </c>
      <c r="D79" s="8">
        <f t="shared" si="19"/>
        <v>0.86240031376650539</v>
      </c>
      <c r="E79" s="4">
        <v>16840</v>
      </c>
      <c r="F79" s="8">
        <f t="shared" si="20"/>
        <v>0.13759968623349458</v>
      </c>
      <c r="G79" s="5">
        <f t="shared" si="21"/>
        <v>122384</v>
      </c>
    </row>
    <row r="80" spans="1:10" s="18" customFormat="1">
      <c r="A80" s="182"/>
      <c r="B80" s="7"/>
      <c r="C80" s="9">
        <v>136590</v>
      </c>
      <c r="D80" s="10">
        <f t="shared" si="19"/>
        <v>0.83067772696312159</v>
      </c>
      <c r="E80" s="9">
        <v>27842</v>
      </c>
      <c r="F80" s="10">
        <f t="shared" si="20"/>
        <v>0.16932227303687847</v>
      </c>
      <c r="G80" s="11">
        <f t="shared" si="21"/>
        <v>164432</v>
      </c>
    </row>
    <row r="81" spans="1:8" s="18" customFormat="1">
      <c r="A81" s="182"/>
      <c r="B81" s="7" t="s">
        <v>30</v>
      </c>
      <c r="C81" s="31">
        <v>112157</v>
      </c>
      <c r="D81" s="8">
        <f t="shared" si="19"/>
        <v>0.84782444363812293</v>
      </c>
      <c r="E81" s="4">
        <v>20131</v>
      </c>
      <c r="F81" s="8">
        <f t="shared" si="20"/>
        <v>0.15217555636187713</v>
      </c>
      <c r="G81" s="5">
        <f t="shared" si="21"/>
        <v>132288</v>
      </c>
    </row>
    <row r="82" spans="1:8" s="18" customFormat="1">
      <c r="A82" s="182"/>
      <c r="B82" s="7"/>
      <c r="C82" s="9">
        <v>147489</v>
      </c>
      <c r="D82" s="10">
        <f t="shared" si="19"/>
        <v>0.81821510399041364</v>
      </c>
      <c r="E82" s="9">
        <v>32768</v>
      </c>
      <c r="F82" s="10">
        <f t="shared" si="20"/>
        <v>0.18178489600958631</v>
      </c>
      <c r="G82" s="11">
        <f t="shared" si="21"/>
        <v>180257</v>
      </c>
    </row>
    <row r="83" spans="1:8" s="18" customFormat="1">
      <c r="A83" s="182"/>
      <c r="B83" s="7" t="s">
        <v>34</v>
      </c>
      <c r="C83" s="31">
        <v>107487</v>
      </c>
      <c r="D83" s="8">
        <f t="shared" si="19"/>
        <v>0.84033304667344222</v>
      </c>
      <c r="E83" s="4">
        <v>20423</v>
      </c>
      <c r="F83" s="8">
        <f t="shared" si="20"/>
        <v>0.15966695332655773</v>
      </c>
      <c r="G83" s="5">
        <f t="shared" si="21"/>
        <v>127910</v>
      </c>
    </row>
    <row r="84" spans="1:8" s="18" customFormat="1">
      <c r="A84" s="182"/>
      <c r="B84" s="7"/>
      <c r="C84" s="9">
        <v>144920</v>
      </c>
      <c r="D84" s="10">
        <f t="shared" si="19"/>
        <v>0.81319334945654309</v>
      </c>
      <c r="E84" s="9">
        <v>33291</v>
      </c>
      <c r="F84" s="10">
        <f t="shared" si="20"/>
        <v>0.18680665054345691</v>
      </c>
      <c r="G84" s="11">
        <f t="shared" si="21"/>
        <v>178211</v>
      </c>
    </row>
    <row r="85" spans="1:8" s="18" customFormat="1">
      <c r="A85" s="182"/>
      <c r="B85" s="7" t="s">
        <v>31</v>
      </c>
      <c r="C85" s="31">
        <v>108170</v>
      </c>
      <c r="D85" s="8">
        <v>0.84033304667344222</v>
      </c>
      <c r="E85" s="4">
        <v>18250</v>
      </c>
      <c r="F85" s="8">
        <v>0.15966695332655773</v>
      </c>
      <c r="G85" s="5">
        <f t="shared" si="21"/>
        <v>126420</v>
      </c>
      <c r="H85" s="115"/>
    </row>
    <row r="86" spans="1:8" s="18" customFormat="1">
      <c r="A86" s="182"/>
      <c r="B86" s="7"/>
      <c r="C86" s="9">
        <v>134019</v>
      </c>
      <c r="D86" s="10">
        <v>0.81319334945654309</v>
      </c>
      <c r="E86" s="9">
        <v>28663</v>
      </c>
      <c r="F86" s="10">
        <v>0.18680665054345691</v>
      </c>
      <c r="G86" s="11">
        <f t="shared" si="21"/>
        <v>162682</v>
      </c>
    </row>
    <row r="87" spans="1:8" s="18" customFormat="1">
      <c r="A87" s="182"/>
      <c r="B87" s="7" t="s">
        <v>32</v>
      </c>
      <c r="C87" s="31">
        <v>106896</v>
      </c>
      <c r="D87" s="8">
        <v>0.84033304667344222</v>
      </c>
      <c r="E87" s="4">
        <v>14229</v>
      </c>
      <c r="F87" s="8">
        <v>0.15966695332655773</v>
      </c>
      <c r="G87" s="5">
        <f t="shared" si="21"/>
        <v>121125</v>
      </c>
    </row>
    <row r="88" spans="1:8" s="18" customFormat="1">
      <c r="A88" s="182"/>
      <c r="B88" s="7"/>
      <c r="C88" s="9">
        <v>129993</v>
      </c>
      <c r="D88" s="10">
        <v>0.81319334945654309</v>
      </c>
      <c r="E88" s="9">
        <v>23186</v>
      </c>
      <c r="F88" s="10">
        <v>0.18680665054345691</v>
      </c>
      <c r="G88" s="11">
        <f t="shared" si="21"/>
        <v>153179</v>
      </c>
    </row>
    <row r="89" spans="1:8" s="18" customFormat="1">
      <c r="A89" s="182"/>
      <c r="B89" s="26" t="s">
        <v>33</v>
      </c>
      <c r="C89" s="49">
        <v>112575</v>
      </c>
      <c r="D89" s="28">
        <f t="shared" ref="D89:D112" si="22">C89/G89</f>
        <v>0.90922674334081766</v>
      </c>
      <c r="E89" s="49">
        <v>11239</v>
      </c>
      <c r="F89" s="28">
        <f t="shared" ref="F89:F112" si="23">E89/G89</f>
        <v>9.0773256659182316E-2</v>
      </c>
      <c r="G89" s="29">
        <f t="shared" ref="G89:G112" si="24">C89+E89</f>
        <v>123814</v>
      </c>
    </row>
    <row r="90" spans="1:8" s="18" customFormat="1">
      <c r="A90" s="182"/>
      <c r="B90" s="26"/>
      <c r="C90" s="46">
        <v>132864</v>
      </c>
      <c r="D90" s="47">
        <f t="shared" si="22"/>
        <v>0.88002808374785568</v>
      </c>
      <c r="E90" s="46">
        <v>18113</v>
      </c>
      <c r="F90" s="47">
        <f t="shared" si="23"/>
        <v>0.11997191625214437</v>
      </c>
      <c r="G90" s="48">
        <f t="shared" si="24"/>
        <v>150977</v>
      </c>
    </row>
    <row r="91" spans="1:8" s="18" customFormat="1">
      <c r="A91" s="182"/>
      <c r="B91" s="26" t="s">
        <v>42</v>
      </c>
      <c r="C91" s="31">
        <v>120341</v>
      </c>
      <c r="D91" s="8">
        <f t="shared" si="22"/>
        <v>0.90808318618795369</v>
      </c>
      <c r="E91" s="4">
        <v>12181</v>
      </c>
      <c r="F91" s="8">
        <f t="shared" si="23"/>
        <v>9.1916813812046305E-2</v>
      </c>
      <c r="G91" s="5">
        <f t="shared" si="24"/>
        <v>132522</v>
      </c>
    </row>
    <row r="92" spans="1:8" s="18" customFormat="1">
      <c r="A92" s="182"/>
      <c r="B92" s="26"/>
      <c r="C92" s="46">
        <v>140908</v>
      </c>
      <c r="D92" s="47">
        <f t="shared" si="22"/>
        <v>0.87822146877161933</v>
      </c>
      <c r="E92" s="46">
        <v>19539</v>
      </c>
      <c r="F92" s="47">
        <f t="shared" si="23"/>
        <v>0.12177853122838071</v>
      </c>
      <c r="G92" s="48">
        <f t="shared" si="24"/>
        <v>160447</v>
      </c>
    </row>
    <row r="93" spans="1:8" s="18" customFormat="1">
      <c r="A93" s="182"/>
      <c r="B93" s="26" t="s">
        <v>43</v>
      </c>
      <c r="C93" s="31">
        <v>135231</v>
      </c>
      <c r="D93" s="8">
        <f t="shared" si="22"/>
        <v>0.91578348581605906</v>
      </c>
      <c r="E93" s="4">
        <v>12436</v>
      </c>
      <c r="F93" s="8">
        <f t="shared" si="23"/>
        <v>8.4216514183940896E-2</v>
      </c>
      <c r="G93" s="5">
        <f t="shared" si="24"/>
        <v>147667</v>
      </c>
    </row>
    <row r="94" spans="1:8" s="18" customFormat="1">
      <c r="A94" s="182"/>
      <c r="B94" s="26"/>
      <c r="C94" s="46">
        <v>158058</v>
      </c>
      <c r="D94" s="47">
        <f t="shared" si="22"/>
        <v>0.88954047893744548</v>
      </c>
      <c r="E94" s="46">
        <v>19627</v>
      </c>
      <c r="F94" s="47">
        <f t="shared" si="23"/>
        <v>0.11045952106255452</v>
      </c>
      <c r="G94" s="48">
        <f t="shared" si="24"/>
        <v>177685</v>
      </c>
    </row>
    <row r="95" spans="1:8" s="18" customFormat="1">
      <c r="A95" s="182"/>
      <c r="B95" s="26" t="s">
        <v>44</v>
      </c>
      <c r="C95" s="31">
        <v>138045</v>
      </c>
      <c r="D95" s="8">
        <f t="shared" si="22"/>
        <v>0.85922085358794498</v>
      </c>
      <c r="E95" s="4">
        <v>22618</v>
      </c>
      <c r="F95" s="8">
        <f t="shared" si="23"/>
        <v>0.14077914641205505</v>
      </c>
      <c r="G95" s="5">
        <f t="shared" si="24"/>
        <v>160663</v>
      </c>
    </row>
    <row r="96" spans="1:8" s="18" customFormat="1">
      <c r="A96" s="182"/>
      <c r="B96" s="26"/>
      <c r="C96" s="9">
        <v>164235</v>
      </c>
      <c r="D96" s="47">
        <f t="shared" si="22"/>
        <v>0.79780335083722353</v>
      </c>
      <c r="E96" s="9">
        <v>41624</v>
      </c>
      <c r="F96" s="47">
        <f t="shared" si="23"/>
        <v>0.20219664916277647</v>
      </c>
      <c r="G96" s="48">
        <f t="shared" si="24"/>
        <v>205859</v>
      </c>
    </row>
    <row r="97" spans="1:7" s="18" customFormat="1">
      <c r="A97" s="182"/>
      <c r="B97" s="26" t="s">
        <v>96</v>
      </c>
      <c r="C97" s="31">
        <v>160033</v>
      </c>
      <c r="D97" s="8">
        <f t="shared" si="22"/>
        <v>0.86297676374950794</v>
      </c>
      <c r="E97" s="4">
        <v>25410</v>
      </c>
      <c r="F97" s="8">
        <f t="shared" si="23"/>
        <v>0.13702323625049206</v>
      </c>
      <c r="G97" s="5">
        <f t="shared" si="24"/>
        <v>185443</v>
      </c>
    </row>
    <row r="98" spans="1:7" s="18" customFormat="1">
      <c r="A98" s="182"/>
      <c r="B98" s="26"/>
      <c r="C98" s="9">
        <v>191485</v>
      </c>
      <c r="D98" s="47">
        <f t="shared" si="22"/>
        <v>0.80007437305188567</v>
      </c>
      <c r="E98" s="9">
        <v>47849</v>
      </c>
      <c r="F98" s="47">
        <f t="shared" si="23"/>
        <v>0.19992562694811436</v>
      </c>
      <c r="G98" s="48">
        <f t="shared" si="24"/>
        <v>239334</v>
      </c>
    </row>
    <row r="99" spans="1:7" s="18" customFormat="1">
      <c r="A99" s="182"/>
      <c r="B99" s="26" t="s">
        <v>84</v>
      </c>
      <c r="C99" s="49">
        <v>157112</v>
      </c>
      <c r="D99" s="8">
        <f t="shared" si="22"/>
        <v>0.86512560157704044</v>
      </c>
      <c r="E99" s="49">
        <v>24494</v>
      </c>
      <c r="F99" s="8">
        <f t="shared" si="23"/>
        <v>0.13487439842295959</v>
      </c>
      <c r="G99" s="5">
        <f t="shared" si="24"/>
        <v>181606</v>
      </c>
    </row>
    <row r="100" spans="1:7" s="18" customFormat="1">
      <c r="A100" s="182"/>
      <c r="B100" s="26"/>
      <c r="C100" s="46">
        <v>183639</v>
      </c>
      <c r="D100" s="47">
        <f t="shared" si="22"/>
        <v>0.80627584935151608</v>
      </c>
      <c r="E100" s="46">
        <v>44123</v>
      </c>
      <c r="F100" s="47">
        <f t="shared" si="23"/>
        <v>0.19372415064848394</v>
      </c>
      <c r="G100" s="48">
        <f t="shared" si="24"/>
        <v>227762</v>
      </c>
    </row>
    <row r="101" spans="1:7">
      <c r="A101" s="182"/>
      <c r="B101" s="26" t="s">
        <v>92</v>
      </c>
      <c r="C101" s="31">
        <v>155667</v>
      </c>
      <c r="D101" s="8">
        <f t="shared" si="22"/>
        <v>0.8510206759312916</v>
      </c>
      <c r="E101" s="4">
        <v>27251</v>
      </c>
      <c r="F101" s="8">
        <f t="shared" si="23"/>
        <v>0.1489793240687084</v>
      </c>
      <c r="G101" s="5">
        <f t="shared" si="24"/>
        <v>182918</v>
      </c>
    </row>
    <row r="102" spans="1:7">
      <c r="A102" s="182"/>
      <c r="B102" s="26"/>
      <c r="C102" s="46">
        <v>181234</v>
      </c>
      <c r="D102" s="47">
        <f t="shared" si="22"/>
        <v>0.77486190207446171</v>
      </c>
      <c r="E102" s="46">
        <v>52658</v>
      </c>
      <c r="F102" s="47">
        <f t="shared" si="23"/>
        <v>0.22513809792553829</v>
      </c>
      <c r="G102" s="48">
        <f t="shared" si="24"/>
        <v>233892</v>
      </c>
    </row>
    <row r="103" spans="1:7">
      <c r="A103" s="182"/>
      <c r="B103" s="26" t="s">
        <v>93</v>
      </c>
      <c r="C103" s="31">
        <v>170544</v>
      </c>
      <c r="D103" s="8">
        <f t="shared" si="22"/>
        <v>0.85126858705906427</v>
      </c>
      <c r="E103" s="4">
        <v>29797</v>
      </c>
      <c r="F103" s="8">
        <f t="shared" si="23"/>
        <v>0.1487314129409357</v>
      </c>
      <c r="G103" s="5">
        <f t="shared" si="24"/>
        <v>200341</v>
      </c>
    </row>
    <row r="104" spans="1:7">
      <c r="A104" s="182"/>
      <c r="B104" s="26"/>
      <c r="C104" s="46">
        <v>207966</v>
      </c>
      <c r="D104" s="47">
        <f t="shared" si="22"/>
        <v>0.79032454206886071</v>
      </c>
      <c r="E104" s="46">
        <v>55174</v>
      </c>
      <c r="F104" s="47">
        <f t="shared" si="23"/>
        <v>0.20967545793113931</v>
      </c>
      <c r="G104" s="48">
        <f t="shared" si="24"/>
        <v>263140</v>
      </c>
    </row>
    <row r="105" spans="1:7">
      <c r="A105" s="182"/>
      <c r="B105" s="26" t="s">
        <v>99</v>
      </c>
      <c r="C105" s="27">
        <v>190201</v>
      </c>
      <c r="D105" s="8">
        <f t="shared" si="22"/>
        <v>0.85866812335501808</v>
      </c>
      <c r="E105" s="27">
        <v>31306</v>
      </c>
      <c r="F105" s="8">
        <f t="shared" si="23"/>
        <v>0.14133187664498187</v>
      </c>
      <c r="G105" s="5">
        <f t="shared" si="24"/>
        <v>221507</v>
      </c>
    </row>
    <row r="106" spans="1:7">
      <c r="A106" s="182"/>
      <c r="B106" s="26"/>
      <c r="C106" s="46">
        <v>228535</v>
      </c>
      <c r="D106" s="47">
        <f t="shared" si="22"/>
        <v>0.79246768197958273</v>
      </c>
      <c r="E106" s="46">
        <v>59849</v>
      </c>
      <c r="F106" s="47">
        <f t="shared" si="23"/>
        <v>0.20753231802041722</v>
      </c>
      <c r="G106" s="48">
        <f t="shared" si="24"/>
        <v>288384</v>
      </c>
    </row>
    <row r="107" spans="1:7">
      <c r="A107" s="182"/>
      <c r="B107" s="26" t="s">
        <v>103</v>
      </c>
      <c r="C107" s="46">
        <v>230316</v>
      </c>
      <c r="D107" s="8">
        <f t="shared" si="22"/>
        <v>0.89292955922662087</v>
      </c>
      <c r="E107" s="46">
        <v>27617</v>
      </c>
      <c r="F107" s="8">
        <f t="shared" si="23"/>
        <v>0.10707044077337913</v>
      </c>
      <c r="G107" s="5">
        <f t="shared" si="24"/>
        <v>257933</v>
      </c>
    </row>
    <row r="108" spans="1:7">
      <c r="A108" s="182"/>
      <c r="B108" s="26"/>
      <c r="C108" s="46">
        <v>269350</v>
      </c>
      <c r="D108" s="47">
        <f t="shared" si="22"/>
        <v>0.83989460390713921</v>
      </c>
      <c r="E108" s="46">
        <v>51345</v>
      </c>
      <c r="F108" s="47">
        <f t="shared" si="23"/>
        <v>0.16010539609286081</v>
      </c>
      <c r="G108" s="48">
        <f t="shared" si="24"/>
        <v>320695</v>
      </c>
    </row>
    <row r="109" spans="1:7">
      <c r="A109" s="182"/>
      <c r="B109" s="26" t="s">
        <v>102</v>
      </c>
      <c r="C109" s="27">
        <v>255761</v>
      </c>
      <c r="D109" s="28">
        <f t="shared" ref="D109:D110" si="25">C109/G109</f>
        <v>0.89482928126344807</v>
      </c>
      <c r="E109" s="27">
        <v>30060</v>
      </c>
      <c r="F109" s="28">
        <f t="shared" ref="F109:F110" si="26">E109/G109</f>
        <v>0.1051707187365519</v>
      </c>
      <c r="G109" s="29">
        <f t="shared" ref="G109:G110" si="27">C109+E109</f>
        <v>285821</v>
      </c>
    </row>
    <row r="110" spans="1:7">
      <c r="A110" s="182"/>
      <c r="B110" s="26"/>
      <c r="C110" s="46">
        <v>299645</v>
      </c>
      <c r="D110" s="47">
        <f t="shared" si="25"/>
        <v>0.84261305797859476</v>
      </c>
      <c r="E110" s="46">
        <v>55969</v>
      </c>
      <c r="F110" s="47">
        <f t="shared" si="26"/>
        <v>0.15738694202140524</v>
      </c>
      <c r="G110" s="48">
        <f t="shared" si="27"/>
        <v>355614</v>
      </c>
    </row>
    <row r="111" spans="1:7">
      <c r="A111" s="179"/>
      <c r="B111" s="120" t="s">
        <v>105</v>
      </c>
      <c r="C111" s="122">
        <v>228225</v>
      </c>
      <c r="D111" s="124">
        <f t="shared" si="22"/>
        <v>0.88091231212221799</v>
      </c>
      <c r="E111" s="122">
        <v>30853</v>
      </c>
      <c r="F111" s="124">
        <f t="shared" si="23"/>
        <v>0.11908768787778198</v>
      </c>
      <c r="G111" s="152">
        <f t="shared" si="24"/>
        <v>259078</v>
      </c>
    </row>
    <row r="112" spans="1:7" ht="14.25" thickBot="1">
      <c r="A112" s="183"/>
      <c r="B112" s="121"/>
      <c r="C112" s="123">
        <v>268340</v>
      </c>
      <c r="D112" s="125">
        <f t="shared" si="22"/>
        <v>0.81384451608794151</v>
      </c>
      <c r="E112" s="123">
        <v>61379</v>
      </c>
      <c r="F112" s="125">
        <f t="shared" si="23"/>
        <v>0.18615548391205844</v>
      </c>
      <c r="G112" s="94">
        <f t="shared" si="24"/>
        <v>329719</v>
      </c>
    </row>
    <row r="113" spans="1:7">
      <c r="A113" s="175" t="s">
        <v>37</v>
      </c>
      <c r="B113" s="175"/>
      <c r="C113" s="175"/>
      <c r="D113" s="175"/>
      <c r="E113" s="175"/>
      <c r="F113" s="175"/>
      <c r="G113" s="175"/>
    </row>
    <row r="114" spans="1:7">
      <c r="A114" s="175"/>
      <c r="B114" s="175"/>
      <c r="C114" s="175"/>
      <c r="D114" s="175"/>
      <c r="E114" s="175"/>
      <c r="F114" s="175"/>
      <c r="G114" s="175"/>
    </row>
    <row r="115" spans="1:7">
      <c r="A115" s="43"/>
    </row>
  </sheetData>
  <mergeCells count="12">
    <mergeCell ref="A1:G1"/>
    <mergeCell ref="G3:G4"/>
    <mergeCell ref="A3:A4"/>
    <mergeCell ref="B3:B4"/>
    <mergeCell ref="A113:G113"/>
    <mergeCell ref="A114:G114"/>
    <mergeCell ref="C3:D3"/>
    <mergeCell ref="E3:F3"/>
    <mergeCell ref="A5:A22"/>
    <mergeCell ref="A23:A40"/>
    <mergeCell ref="A41:A76"/>
    <mergeCell ref="A77:A112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I158"/>
  <sheetViews>
    <sheetView zoomScaleNormal="100" workbookViewId="0">
      <selection activeCell="E12" sqref="E12"/>
    </sheetView>
  </sheetViews>
  <sheetFormatPr defaultRowHeight="13.5"/>
  <cols>
    <col min="1" max="1" width="17.77734375" customWidth="1"/>
  </cols>
  <sheetData>
    <row r="1" spans="1:9" ht="22.5">
      <c r="A1" s="192" t="s">
        <v>107</v>
      </c>
      <c r="B1" s="192"/>
      <c r="C1" s="192"/>
      <c r="D1" s="192"/>
      <c r="E1" s="192"/>
      <c r="F1" s="192"/>
      <c r="G1" s="192"/>
      <c r="H1" s="192"/>
      <c r="I1" s="192"/>
    </row>
    <row r="2" spans="1:9" ht="14.25" thickBot="1">
      <c r="A2" s="25"/>
      <c r="B2" s="25"/>
      <c r="C2" s="25"/>
      <c r="D2" s="25"/>
      <c r="E2" s="25"/>
      <c r="F2" s="25"/>
      <c r="G2" s="25"/>
      <c r="H2" s="25"/>
      <c r="I2" s="25"/>
    </row>
    <row r="3" spans="1:9" ht="26.25" customHeight="1">
      <c r="A3" s="50" t="s">
        <v>38</v>
      </c>
      <c r="B3" s="51" t="s">
        <v>39</v>
      </c>
      <c r="C3" s="52" t="s">
        <v>13</v>
      </c>
      <c r="D3" s="193" t="s">
        <v>3</v>
      </c>
      <c r="E3" s="194"/>
      <c r="F3" s="193" t="s">
        <v>4</v>
      </c>
      <c r="G3" s="195"/>
      <c r="H3" s="196" t="s">
        <v>5</v>
      </c>
      <c r="I3" s="197"/>
    </row>
    <row r="4" spans="1:9" ht="4.5" customHeight="1">
      <c r="A4" s="53"/>
      <c r="B4" s="54"/>
      <c r="C4" s="55"/>
      <c r="D4" s="55"/>
      <c r="E4" s="55"/>
      <c r="F4" s="55"/>
      <c r="G4" s="55"/>
      <c r="H4" s="56"/>
      <c r="I4" s="57"/>
    </row>
    <row r="5" spans="1:9">
      <c r="A5" s="95" t="s">
        <v>97</v>
      </c>
      <c r="B5" s="96">
        <v>183748</v>
      </c>
      <c r="C5" s="96">
        <v>2784</v>
      </c>
      <c r="D5" s="97">
        <v>51472</v>
      </c>
      <c r="E5" s="98">
        <v>52864</v>
      </c>
      <c r="F5" s="97">
        <v>228225</v>
      </c>
      <c r="G5" s="98">
        <v>268340</v>
      </c>
      <c r="H5" s="99">
        <v>466229</v>
      </c>
      <c r="I5" s="100">
        <v>507736</v>
      </c>
    </row>
    <row r="6" spans="1:9">
      <c r="A6" s="95" t="s">
        <v>46</v>
      </c>
      <c r="B6" s="96">
        <v>17683</v>
      </c>
      <c r="C6" s="96">
        <v>11</v>
      </c>
      <c r="D6" s="97">
        <v>1575</v>
      </c>
      <c r="E6" s="98">
        <v>2248</v>
      </c>
      <c r="F6" s="97">
        <v>7638</v>
      </c>
      <c r="G6" s="98">
        <v>14575</v>
      </c>
      <c r="H6" s="99">
        <v>26907</v>
      </c>
      <c r="I6" s="100">
        <v>34517</v>
      </c>
    </row>
    <row r="7" spans="1:9">
      <c r="A7" s="95" t="s">
        <v>45</v>
      </c>
      <c r="B7" s="96">
        <v>13861</v>
      </c>
      <c r="C7" s="96">
        <v>18</v>
      </c>
      <c r="D7" s="97">
        <v>745</v>
      </c>
      <c r="E7" s="98">
        <v>970</v>
      </c>
      <c r="F7" s="97">
        <v>3080</v>
      </c>
      <c r="G7" s="98">
        <v>6217</v>
      </c>
      <c r="H7" s="99">
        <v>17704</v>
      </c>
      <c r="I7" s="100">
        <v>21066</v>
      </c>
    </row>
    <row r="8" spans="1:9">
      <c r="A8" s="95" t="s">
        <v>48</v>
      </c>
      <c r="B8" s="96">
        <v>6320</v>
      </c>
      <c r="C8" s="96">
        <v>176</v>
      </c>
      <c r="D8" s="97">
        <v>1149</v>
      </c>
      <c r="E8" s="98">
        <v>1484</v>
      </c>
      <c r="F8" s="97">
        <v>7449</v>
      </c>
      <c r="G8" s="98">
        <v>9976</v>
      </c>
      <c r="H8" s="99">
        <v>15094</v>
      </c>
      <c r="I8" s="100">
        <v>17956</v>
      </c>
    </row>
    <row r="9" spans="1:9">
      <c r="A9" s="95" t="s">
        <v>47</v>
      </c>
      <c r="B9" s="96">
        <v>3697</v>
      </c>
      <c r="C9" s="96">
        <v>8</v>
      </c>
      <c r="D9" s="97">
        <v>208</v>
      </c>
      <c r="E9" s="98">
        <v>524</v>
      </c>
      <c r="F9" s="97">
        <v>1811</v>
      </c>
      <c r="G9" s="98">
        <v>5111</v>
      </c>
      <c r="H9" s="99">
        <v>5724</v>
      </c>
      <c r="I9" s="100">
        <v>9340</v>
      </c>
    </row>
    <row r="10" spans="1:9">
      <c r="A10" s="95" t="s">
        <v>49</v>
      </c>
      <c r="B10" s="96">
        <v>1690</v>
      </c>
      <c r="C10" s="96">
        <v>0</v>
      </c>
      <c r="D10" s="97">
        <v>249</v>
      </c>
      <c r="E10" s="98">
        <v>367</v>
      </c>
      <c r="F10" s="97">
        <v>1268</v>
      </c>
      <c r="G10" s="98">
        <v>2977</v>
      </c>
      <c r="H10" s="99">
        <v>3207</v>
      </c>
      <c r="I10" s="100">
        <v>5034</v>
      </c>
    </row>
    <row r="11" spans="1:9">
      <c r="A11" s="95" t="s">
        <v>51</v>
      </c>
      <c r="B11" s="96">
        <v>1447</v>
      </c>
      <c r="C11" s="96">
        <v>7</v>
      </c>
      <c r="D11" s="97">
        <v>113</v>
      </c>
      <c r="E11" s="98">
        <v>186</v>
      </c>
      <c r="F11" s="97">
        <v>1334</v>
      </c>
      <c r="G11" s="98">
        <v>3559</v>
      </c>
      <c r="H11" s="99">
        <v>2901</v>
      </c>
      <c r="I11" s="100">
        <v>5199</v>
      </c>
    </row>
    <row r="12" spans="1:9">
      <c r="A12" s="95" t="s">
        <v>50</v>
      </c>
      <c r="B12" s="96">
        <v>1641</v>
      </c>
      <c r="C12" s="96">
        <v>2</v>
      </c>
      <c r="D12" s="97">
        <v>238</v>
      </c>
      <c r="E12" s="98">
        <v>565</v>
      </c>
      <c r="F12" s="97">
        <v>1006</v>
      </c>
      <c r="G12" s="98">
        <v>2570</v>
      </c>
      <c r="H12" s="99">
        <v>2887</v>
      </c>
      <c r="I12" s="100">
        <v>4778</v>
      </c>
    </row>
    <row r="13" spans="1:9">
      <c r="A13" s="95" t="s">
        <v>54</v>
      </c>
      <c r="B13" s="96">
        <v>1128</v>
      </c>
      <c r="C13" s="96">
        <v>0</v>
      </c>
      <c r="D13" s="97">
        <v>281</v>
      </c>
      <c r="E13" s="98">
        <v>426</v>
      </c>
      <c r="F13" s="97">
        <v>383</v>
      </c>
      <c r="G13" s="98">
        <v>921</v>
      </c>
      <c r="H13" s="99">
        <v>1792</v>
      </c>
      <c r="I13" s="100">
        <v>2475</v>
      </c>
    </row>
    <row r="14" spans="1:9">
      <c r="A14" s="95" t="s">
        <v>52</v>
      </c>
      <c r="B14" s="96">
        <v>1022</v>
      </c>
      <c r="C14" s="96">
        <v>51</v>
      </c>
      <c r="D14" s="97">
        <v>62</v>
      </c>
      <c r="E14" s="98">
        <v>71</v>
      </c>
      <c r="F14" s="97">
        <v>432</v>
      </c>
      <c r="G14" s="98">
        <v>584</v>
      </c>
      <c r="H14" s="99">
        <v>1567</v>
      </c>
      <c r="I14" s="100">
        <v>1728</v>
      </c>
    </row>
    <row r="15" spans="1:9">
      <c r="A15" s="95" t="s">
        <v>53</v>
      </c>
      <c r="B15" s="96">
        <v>468</v>
      </c>
      <c r="C15" s="96">
        <v>2</v>
      </c>
      <c r="D15" s="97">
        <v>131</v>
      </c>
      <c r="E15" s="98">
        <v>219</v>
      </c>
      <c r="F15" s="97">
        <v>956</v>
      </c>
      <c r="G15" s="98">
        <v>1955</v>
      </c>
      <c r="H15" s="99">
        <v>1557</v>
      </c>
      <c r="I15" s="100">
        <v>2644</v>
      </c>
    </row>
    <row r="16" spans="1:9">
      <c r="A16" s="95" t="s">
        <v>55</v>
      </c>
      <c r="B16" s="96">
        <v>750</v>
      </c>
      <c r="C16" s="96">
        <v>3</v>
      </c>
      <c r="D16" s="97">
        <v>81</v>
      </c>
      <c r="E16" s="98">
        <v>168</v>
      </c>
      <c r="F16" s="97">
        <v>344</v>
      </c>
      <c r="G16" s="98">
        <v>1013</v>
      </c>
      <c r="H16" s="99">
        <v>1178</v>
      </c>
      <c r="I16" s="100">
        <v>1934</v>
      </c>
    </row>
    <row r="17" spans="1:9">
      <c r="A17" s="95" t="s">
        <v>56</v>
      </c>
      <c r="B17" s="96">
        <v>533</v>
      </c>
      <c r="C17" s="96">
        <v>1</v>
      </c>
      <c r="D17" s="97">
        <v>40</v>
      </c>
      <c r="E17" s="98">
        <v>43</v>
      </c>
      <c r="F17" s="97">
        <v>444</v>
      </c>
      <c r="G17" s="98">
        <v>871</v>
      </c>
      <c r="H17" s="99">
        <v>1018</v>
      </c>
      <c r="I17" s="100">
        <v>1448</v>
      </c>
    </row>
    <row r="18" spans="1:9">
      <c r="A18" s="95" t="s">
        <v>62</v>
      </c>
      <c r="B18" s="96">
        <v>288</v>
      </c>
      <c r="C18" s="96">
        <v>2</v>
      </c>
      <c r="D18" s="97">
        <v>18</v>
      </c>
      <c r="E18" s="98">
        <v>69</v>
      </c>
      <c r="F18" s="97">
        <v>591</v>
      </c>
      <c r="G18" s="98">
        <v>1185</v>
      </c>
      <c r="H18" s="99">
        <v>899</v>
      </c>
      <c r="I18" s="100">
        <v>1544</v>
      </c>
    </row>
    <row r="19" spans="1:9">
      <c r="A19" s="95" t="s">
        <v>57</v>
      </c>
      <c r="B19" s="96">
        <v>260</v>
      </c>
      <c r="C19" s="96">
        <v>2</v>
      </c>
      <c r="D19" s="97">
        <v>40</v>
      </c>
      <c r="E19" s="98">
        <v>44</v>
      </c>
      <c r="F19" s="97">
        <v>589</v>
      </c>
      <c r="G19" s="98">
        <v>1335</v>
      </c>
      <c r="H19" s="99">
        <v>891</v>
      </c>
      <c r="I19" s="100">
        <v>1641</v>
      </c>
    </row>
    <row r="20" spans="1:9">
      <c r="A20" s="95" t="s">
        <v>63</v>
      </c>
      <c r="B20" s="96">
        <v>292</v>
      </c>
      <c r="C20" s="96">
        <v>0</v>
      </c>
      <c r="D20" s="97">
        <v>67</v>
      </c>
      <c r="E20" s="98">
        <v>123</v>
      </c>
      <c r="F20" s="97">
        <v>243</v>
      </c>
      <c r="G20" s="98">
        <v>626</v>
      </c>
      <c r="H20" s="99">
        <v>602</v>
      </c>
      <c r="I20" s="100">
        <v>1041</v>
      </c>
    </row>
    <row r="21" spans="1:9">
      <c r="A21" s="95" t="s">
        <v>64</v>
      </c>
      <c r="B21" s="96">
        <v>407</v>
      </c>
      <c r="C21" s="96">
        <v>2</v>
      </c>
      <c r="D21" s="97">
        <v>19</v>
      </c>
      <c r="E21" s="98">
        <v>38</v>
      </c>
      <c r="F21" s="97">
        <v>127</v>
      </c>
      <c r="G21" s="98">
        <v>284</v>
      </c>
      <c r="H21" s="99">
        <v>555</v>
      </c>
      <c r="I21" s="100">
        <v>731</v>
      </c>
    </row>
    <row r="22" spans="1:9">
      <c r="A22" s="95" t="s">
        <v>61</v>
      </c>
      <c r="B22" s="96">
        <v>189</v>
      </c>
      <c r="C22" s="96">
        <v>0</v>
      </c>
      <c r="D22" s="97">
        <v>6</v>
      </c>
      <c r="E22" s="98">
        <v>13</v>
      </c>
      <c r="F22" s="97">
        <v>344</v>
      </c>
      <c r="G22" s="98">
        <v>662</v>
      </c>
      <c r="H22" s="99">
        <v>539</v>
      </c>
      <c r="I22" s="100">
        <v>864</v>
      </c>
    </row>
    <row r="23" spans="1:9">
      <c r="A23" s="95" t="s">
        <v>59</v>
      </c>
      <c r="B23" s="96">
        <v>343</v>
      </c>
      <c r="C23" s="96">
        <v>0</v>
      </c>
      <c r="D23" s="97">
        <v>4</v>
      </c>
      <c r="E23" s="98">
        <v>32</v>
      </c>
      <c r="F23" s="97">
        <v>174</v>
      </c>
      <c r="G23" s="98">
        <v>588</v>
      </c>
      <c r="H23" s="99">
        <v>521</v>
      </c>
      <c r="I23" s="100">
        <v>963</v>
      </c>
    </row>
    <row r="24" spans="1:9">
      <c r="A24" s="95" t="s">
        <v>60</v>
      </c>
      <c r="B24" s="96">
        <v>311</v>
      </c>
      <c r="C24" s="96">
        <v>3</v>
      </c>
      <c r="D24" s="97">
        <v>22</v>
      </c>
      <c r="E24" s="98">
        <v>37</v>
      </c>
      <c r="F24" s="97">
        <v>174</v>
      </c>
      <c r="G24" s="98">
        <v>357</v>
      </c>
      <c r="H24" s="99">
        <v>510</v>
      </c>
      <c r="I24" s="100">
        <v>708</v>
      </c>
    </row>
    <row r="25" spans="1:9">
      <c r="A25" s="95" t="s">
        <v>58</v>
      </c>
      <c r="B25" s="96">
        <v>232</v>
      </c>
      <c r="C25" s="96">
        <v>3</v>
      </c>
      <c r="D25" s="97">
        <v>3</v>
      </c>
      <c r="E25" s="98">
        <v>4</v>
      </c>
      <c r="F25" s="97">
        <v>123</v>
      </c>
      <c r="G25" s="98">
        <v>451</v>
      </c>
      <c r="H25" s="99">
        <v>361</v>
      </c>
      <c r="I25" s="100">
        <v>690</v>
      </c>
    </row>
    <row r="26" spans="1:9">
      <c r="A26" s="95" t="s">
        <v>66</v>
      </c>
      <c r="B26" s="96">
        <v>220</v>
      </c>
      <c r="C26" s="96">
        <v>0</v>
      </c>
      <c r="D26" s="97">
        <v>4</v>
      </c>
      <c r="E26" s="98">
        <v>7</v>
      </c>
      <c r="F26" s="97">
        <v>105</v>
      </c>
      <c r="G26" s="98">
        <v>223</v>
      </c>
      <c r="H26" s="99">
        <v>329</v>
      </c>
      <c r="I26" s="100">
        <v>450</v>
      </c>
    </row>
    <row r="27" spans="1:9">
      <c r="A27" s="95" t="s">
        <v>65</v>
      </c>
      <c r="B27" s="96">
        <v>127</v>
      </c>
      <c r="C27" s="96">
        <v>0</v>
      </c>
      <c r="D27" s="97">
        <v>12</v>
      </c>
      <c r="E27" s="98">
        <v>12</v>
      </c>
      <c r="F27" s="97">
        <v>128</v>
      </c>
      <c r="G27" s="98">
        <v>299</v>
      </c>
      <c r="H27" s="99">
        <v>267</v>
      </c>
      <c r="I27" s="100">
        <v>438</v>
      </c>
    </row>
    <row r="28" spans="1:9">
      <c r="A28" s="95" t="s">
        <v>68</v>
      </c>
      <c r="B28" s="96">
        <v>151</v>
      </c>
      <c r="C28" s="96">
        <v>0</v>
      </c>
      <c r="D28" s="97">
        <v>12</v>
      </c>
      <c r="E28" s="98">
        <v>23</v>
      </c>
      <c r="F28" s="97">
        <v>104</v>
      </c>
      <c r="G28" s="98">
        <v>342</v>
      </c>
      <c r="H28" s="99">
        <v>267</v>
      </c>
      <c r="I28" s="100">
        <v>516</v>
      </c>
    </row>
    <row r="29" spans="1:9">
      <c r="A29" s="95" t="s">
        <v>67</v>
      </c>
      <c r="B29" s="96">
        <v>134</v>
      </c>
      <c r="C29" s="96">
        <v>0</v>
      </c>
      <c r="D29" s="97">
        <v>2</v>
      </c>
      <c r="E29" s="98">
        <v>2</v>
      </c>
      <c r="F29" s="97">
        <v>90</v>
      </c>
      <c r="G29" s="98">
        <v>179</v>
      </c>
      <c r="H29" s="99">
        <v>226</v>
      </c>
      <c r="I29" s="100">
        <v>315</v>
      </c>
    </row>
    <row r="30" spans="1:9">
      <c r="A30" s="95" t="s">
        <v>69</v>
      </c>
      <c r="B30" s="96">
        <v>39</v>
      </c>
      <c r="C30" s="96">
        <v>1</v>
      </c>
      <c r="D30" s="97">
        <v>6</v>
      </c>
      <c r="E30" s="98">
        <v>11</v>
      </c>
      <c r="F30" s="97">
        <v>173</v>
      </c>
      <c r="G30" s="98">
        <v>340</v>
      </c>
      <c r="H30" s="99">
        <v>219</v>
      </c>
      <c r="I30" s="100">
        <v>391</v>
      </c>
    </row>
    <row r="31" spans="1:9">
      <c r="A31" s="95" t="s">
        <v>71</v>
      </c>
      <c r="B31" s="96">
        <v>61</v>
      </c>
      <c r="C31" s="96">
        <v>0</v>
      </c>
      <c r="D31" s="97">
        <v>10</v>
      </c>
      <c r="E31" s="98">
        <v>16</v>
      </c>
      <c r="F31" s="97">
        <v>143</v>
      </c>
      <c r="G31" s="98">
        <v>271</v>
      </c>
      <c r="H31" s="99">
        <v>214</v>
      </c>
      <c r="I31" s="100">
        <v>348</v>
      </c>
    </row>
    <row r="32" spans="1:9">
      <c r="A32" s="95" t="s">
        <v>70</v>
      </c>
      <c r="B32" s="96">
        <v>62</v>
      </c>
      <c r="C32" s="96">
        <v>2</v>
      </c>
      <c r="D32" s="97">
        <v>14</v>
      </c>
      <c r="E32" s="98">
        <v>18</v>
      </c>
      <c r="F32" s="97">
        <v>135</v>
      </c>
      <c r="G32" s="98">
        <v>323</v>
      </c>
      <c r="H32" s="99">
        <v>213</v>
      </c>
      <c r="I32" s="100">
        <v>405</v>
      </c>
    </row>
    <row r="33" spans="1:9">
      <c r="A33" s="95" t="s">
        <v>106</v>
      </c>
      <c r="B33" s="96">
        <v>23</v>
      </c>
      <c r="C33" s="96">
        <v>0</v>
      </c>
      <c r="D33" s="97">
        <v>1</v>
      </c>
      <c r="E33" s="98">
        <v>1</v>
      </c>
      <c r="F33" s="97">
        <v>130</v>
      </c>
      <c r="G33" s="98">
        <v>196</v>
      </c>
      <c r="H33" s="99">
        <v>154</v>
      </c>
      <c r="I33" s="100">
        <v>220</v>
      </c>
    </row>
    <row r="34" spans="1:9">
      <c r="A34" s="95" t="s">
        <v>104</v>
      </c>
      <c r="B34" s="96">
        <v>52</v>
      </c>
      <c r="C34" s="96">
        <v>0</v>
      </c>
      <c r="D34" s="97">
        <v>8</v>
      </c>
      <c r="E34" s="98">
        <v>9</v>
      </c>
      <c r="F34" s="97">
        <v>63</v>
      </c>
      <c r="G34" s="98">
        <v>147</v>
      </c>
      <c r="H34" s="99">
        <v>123</v>
      </c>
      <c r="I34" s="100">
        <v>208</v>
      </c>
    </row>
    <row r="35" spans="1:9">
      <c r="A35" s="95" t="s">
        <v>72</v>
      </c>
      <c r="B35" s="101">
        <v>454</v>
      </c>
      <c r="C35" s="101">
        <v>6</v>
      </c>
      <c r="D35" s="102">
        <v>49</v>
      </c>
      <c r="E35" s="103">
        <v>95</v>
      </c>
      <c r="F35" s="102">
        <v>1272</v>
      </c>
      <c r="G35" s="103">
        <v>3242</v>
      </c>
      <c r="H35" s="99">
        <v>1781</v>
      </c>
      <c r="I35" s="100">
        <v>3797</v>
      </c>
    </row>
    <row r="36" spans="1:9" ht="6" customHeight="1">
      <c r="A36" s="58"/>
      <c r="B36" s="59"/>
      <c r="C36" s="59"/>
      <c r="D36" s="60"/>
      <c r="E36" s="61"/>
      <c r="F36" s="60"/>
      <c r="G36" s="61"/>
      <c r="H36" s="44"/>
      <c r="I36" s="45"/>
    </row>
    <row r="37" spans="1:9" ht="14.25" thickBot="1">
      <c r="A37" s="62" t="s">
        <v>40</v>
      </c>
      <c r="B37" s="104">
        <f>SUM(B5:B35)</f>
        <v>237633</v>
      </c>
      <c r="C37" s="104">
        <f t="shared" ref="C37:I37" si="0">SUM(C5:C35)</f>
        <v>3084</v>
      </c>
      <c r="D37" s="104">
        <f t="shared" si="0"/>
        <v>56641</v>
      </c>
      <c r="E37" s="105">
        <f t="shared" si="0"/>
        <v>60689</v>
      </c>
      <c r="F37" s="104">
        <f t="shared" si="0"/>
        <v>259078</v>
      </c>
      <c r="G37" s="105">
        <f t="shared" si="0"/>
        <v>329719</v>
      </c>
      <c r="H37" s="104">
        <f t="shared" si="0"/>
        <v>556436</v>
      </c>
      <c r="I37" s="106">
        <f t="shared" si="0"/>
        <v>631125</v>
      </c>
    </row>
    <row r="38" spans="1:9">
      <c r="A38" s="191" t="s">
        <v>41</v>
      </c>
      <c r="B38" s="191"/>
      <c r="C38" s="191"/>
      <c r="D38" s="191"/>
      <c r="E38" s="191"/>
      <c r="F38" s="191"/>
      <c r="G38" s="191"/>
      <c r="H38" s="191"/>
      <c r="I38" s="191"/>
    </row>
    <row r="39" spans="1:9">
      <c r="A39" s="19"/>
      <c r="B39" s="19"/>
      <c r="C39" s="19"/>
      <c r="D39" s="19"/>
      <c r="E39" s="19"/>
      <c r="F39" s="19"/>
      <c r="G39" s="19"/>
      <c r="H39" s="19"/>
      <c r="I39" s="19"/>
    </row>
    <row r="40" spans="1:9">
      <c r="A40" s="43"/>
      <c r="B40" s="19"/>
      <c r="C40" s="19"/>
      <c r="D40" s="19"/>
      <c r="E40" s="19"/>
      <c r="F40" s="19"/>
      <c r="G40" s="19"/>
      <c r="H40" s="19"/>
      <c r="I40" s="19"/>
    </row>
    <row r="41" spans="1:9">
      <c r="A41" s="19"/>
      <c r="B41" s="19"/>
      <c r="C41" s="19"/>
      <c r="D41" s="19"/>
      <c r="E41" s="19"/>
      <c r="F41" s="19"/>
      <c r="G41" s="19"/>
      <c r="H41" s="19"/>
      <c r="I41" s="19"/>
    </row>
    <row r="42" spans="1:9">
      <c r="A42" s="19"/>
      <c r="B42" s="19"/>
      <c r="C42" s="19"/>
      <c r="D42" s="19"/>
      <c r="E42" s="19"/>
      <c r="F42" s="19"/>
      <c r="G42" s="19"/>
      <c r="H42" s="19"/>
      <c r="I42" s="19"/>
    </row>
    <row r="43" spans="1:9">
      <c r="A43" s="19"/>
      <c r="B43" s="19"/>
      <c r="C43" s="19"/>
      <c r="D43" s="19"/>
      <c r="E43" s="19"/>
      <c r="F43" s="19"/>
      <c r="G43" s="19"/>
      <c r="H43" s="19"/>
      <c r="I43" s="19"/>
    </row>
    <row r="44" spans="1:9">
      <c r="A44" s="19"/>
      <c r="B44" s="19"/>
      <c r="C44" s="19"/>
      <c r="D44" s="19"/>
      <c r="E44" s="19"/>
      <c r="F44" s="19"/>
      <c r="G44" s="19"/>
      <c r="H44" s="19"/>
      <c r="I44" s="19"/>
    </row>
    <row r="45" spans="1:9">
      <c r="A45" s="19"/>
      <c r="B45" s="19"/>
      <c r="C45" s="19"/>
      <c r="D45" s="19"/>
      <c r="E45" s="19"/>
      <c r="F45" s="19"/>
      <c r="G45" s="19"/>
      <c r="H45" s="19"/>
      <c r="I45" s="19"/>
    </row>
    <row r="46" spans="1:9">
      <c r="A46" s="19"/>
      <c r="B46" s="19"/>
      <c r="C46" s="19"/>
      <c r="D46" s="19"/>
      <c r="E46" s="19"/>
      <c r="F46" s="19"/>
      <c r="G46" s="19"/>
      <c r="H46" s="19"/>
      <c r="I46" s="19"/>
    </row>
    <row r="47" spans="1:9">
      <c r="A47" s="19"/>
      <c r="B47" s="19"/>
      <c r="C47" s="19"/>
      <c r="D47" s="19"/>
      <c r="E47" s="19"/>
      <c r="F47" s="19"/>
      <c r="G47" s="19"/>
      <c r="H47" s="19"/>
      <c r="I47" s="19"/>
    </row>
    <row r="48" spans="1:9">
      <c r="A48" s="19"/>
      <c r="B48" s="19"/>
      <c r="C48" s="19"/>
      <c r="D48" s="19"/>
      <c r="E48" s="19"/>
      <c r="F48" s="19"/>
      <c r="G48" s="19"/>
      <c r="H48" s="19"/>
      <c r="I48" s="19"/>
    </row>
    <row r="49" spans="1:9">
      <c r="A49" s="19"/>
      <c r="B49" s="19"/>
      <c r="C49" s="19"/>
      <c r="D49" s="19"/>
      <c r="E49" s="19"/>
      <c r="F49" s="19"/>
      <c r="G49" s="19"/>
      <c r="H49" s="19"/>
      <c r="I49" s="19"/>
    </row>
    <row r="50" spans="1:9">
      <c r="A50" s="19"/>
      <c r="B50" s="19"/>
      <c r="C50" s="19"/>
      <c r="D50" s="19"/>
      <c r="E50" s="19"/>
      <c r="F50" s="19"/>
      <c r="G50" s="19"/>
      <c r="H50" s="19"/>
      <c r="I50" s="19"/>
    </row>
    <row r="51" spans="1:9">
      <c r="A51" s="19"/>
      <c r="B51" s="19"/>
      <c r="C51" s="19"/>
      <c r="D51" s="19"/>
      <c r="E51" s="19"/>
      <c r="F51" s="19"/>
      <c r="G51" s="19"/>
      <c r="H51" s="19"/>
      <c r="I51" s="19"/>
    </row>
    <row r="52" spans="1:9">
      <c r="A52" s="19"/>
      <c r="B52" s="19"/>
      <c r="C52" s="19"/>
      <c r="D52" s="19"/>
      <c r="E52" s="19"/>
      <c r="F52" s="19"/>
      <c r="G52" s="19"/>
      <c r="H52" s="19"/>
      <c r="I52" s="19"/>
    </row>
    <row r="53" spans="1:9">
      <c r="A53" s="19"/>
      <c r="B53" s="19"/>
      <c r="C53" s="19"/>
      <c r="D53" s="19"/>
      <c r="E53" s="19"/>
      <c r="F53" s="19"/>
      <c r="G53" s="19"/>
      <c r="H53" s="19"/>
      <c r="I53" s="19"/>
    </row>
    <row r="54" spans="1:9">
      <c r="A54" s="19"/>
      <c r="B54" s="19"/>
      <c r="C54" s="19"/>
      <c r="D54" s="19"/>
      <c r="E54" s="19"/>
      <c r="F54" s="19"/>
      <c r="G54" s="19"/>
      <c r="H54" s="19"/>
      <c r="I54" s="19"/>
    </row>
    <row r="55" spans="1:9">
      <c r="A55" s="19"/>
      <c r="B55" s="19"/>
      <c r="C55" s="19"/>
      <c r="D55" s="19"/>
      <c r="E55" s="19"/>
      <c r="F55" s="19"/>
      <c r="G55" s="19"/>
      <c r="H55" s="19"/>
      <c r="I55" s="19"/>
    </row>
    <row r="56" spans="1:9">
      <c r="A56" s="19"/>
      <c r="B56" s="19"/>
      <c r="C56" s="19"/>
      <c r="D56" s="19"/>
      <c r="E56" s="19"/>
      <c r="F56" s="19"/>
      <c r="G56" s="19"/>
      <c r="H56" s="19"/>
      <c r="I56" s="19"/>
    </row>
    <row r="57" spans="1:9">
      <c r="A57" s="19"/>
      <c r="B57" s="19"/>
      <c r="C57" s="19"/>
      <c r="D57" s="19"/>
      <c r="E57" s="19"/>
      <c r="F57" s="19"/>
      <c r="G57" s="19"/>
      <c r="H57" s="19"/>
      <c r="I57" s="19"/>
    </row>
    <row r="58" spans="1:9">
      <c r="A58" s="19"/>
      <c r="B58" s="19"/>
      <c r="C58" s="19"/>
      <c r="D58" s="19"/>
      <c r="E58" s="19"/>
      <c r="F58" s="19"/>
      <c r="G58" s="19"/>
      <c r="H58" s="19"/>
      <c r="I58" s="19"/>
    </row>
    <row r="59" spans="1:9">
      <c r="A59" s="19"/>
      <c r="B59" s="19"/>
      <c r="C59" s="19"/>
      <c r="D59" s="19"/>
      <c r="E59" s="19"/>
      <c r="F59" s="19"/>
      <c r="G59" s="19"/>
      <c r="H59" s="19"/>
      <c r="I59" s="19"/>
    </row>
    <row r="60" spans="1:9">
      <c r="A60" s="19"/>
      <c r="B60" s="19"/>
      <c r="C60" s="19"/>
      <c r="D60" s="19"/>
      <c r="E60" s="19"/>
      <c r="F60" s="19"/>
      <c r="G60" s="19"/>
      <c r="H60" s="19"/>
      <c r="I60" s="19"/>
    </row>
    <row r="61" spans="1:9">
      <c r="A61" s="19"/>
      <c r="B61" s="19"/>
      <c r="C61" s="19"/>
      <c r="D61" s="19"/>
      <c r="E61" s="19"/>
      <c r="F61" s="19"/>
      <c r="G61" s="19"/>
      <c r="H61" s="19"/>
      <c r="I61" s="19"/>
    </row>
    <row r="62" spans="1:9">
      <c r="A62" s="19"/>
      <c r="B62" s="19"/>
      <c r="C62" s="19"/>
      <c r="D62" s="19"/>
      <c r="E62" s="19"/>
      <c r="F62" s="19"/>
      <c r="G62" s="19"/>
      <c r="H62" s="19"/>
      <c r="I62" s="19"/>
    </row>
    <row r="63" spans="1:9">
      <c r="A63" s="19"/>
      <c r="B63" s="19"/>
      <c r="C63" s="19"/>
      <c r="D63" s="19"/>
      <c r="E63" s="19"/>
      <c r="F63" s="19"/>
      <c r="G63" s="19"/>
      <c r="H63" s="19"/>
      <c r="I63" s="19"/>
    </row>
    <row r="64" spans="1:9">
      <c r="A64" s="19"/>
      <c r="B64" s="19"/>
      <c r="C64" s="19"/>
      <c r="D64" s="19"/>
      <c r="E64" s="19"/>
      <c r="F64" s="19"/>
      <c r="G64" s="19"/>
      <c r="H64" s="19"/>
      <c r="I64" s="19"/>
    </row>
    <row r="65" spans="1:9">
      <c r="A65" s="19"/>
      <c r="B65" s="19"/>
      <c r="C65" s="19"/>
      <c r="D65" s="19"/>
      <c r="E65" s="19"/>
      <c r="F65" s="19"/>
      <c r="G65" s="19"/>
      <c r="H65" s="19"/>
      <c r="I65" s="19"/>
    </row>
    <row r="66" spans="1:9">
      <c r="A66" s="19"/>
      <c r="B66" s="19"/>
      <c r="C66" s="19"/>
      <c r="D66" s="19"/>
      <c r="E66" s="19"/>
      <c r="F66" s="19"/>
      <c r="G66" s="19"/>
      <c r="H66" s="19"/>
      <c r="I66" s="19"/>
    </row>
    <row r="67" spans="1:9">
      <c r="A67" s="19"/>
      <c r="B67" s="19"/>
      <c r="C67" s="19"/>
      <c r="D67" s="19"/>
      <c r="E67" s="19"/>
      <c r="F67" s="19"/>
      <c r="G67" s="19"/>
      <c r="H67" s="19"/>
      <c r="I67" s="19"/>
    </row>
    <row r="68" spans="1:9">
      <c r="A68" s="19"/>
      <c r="B68" s="19"/>
      <c r="C68" s="19"/>
      <c r="D68" s="19"/>
      <c r="E68" s="19"/>
      <c r="F68" s="19"/>
      <c r="G68" s="19"/>
      <c r="H68" s="19"/>
      <c r="I68" s="19"/>
    </row>
    <row r="69" spans="1:9">
      <c r="A69" s="19"/>
      <c r="B69" s="19"/>
      <c r="C69" s="19"/>
      <c r="D69" s="19"/>
      <c r="E69" s="19"/>
      <c r="F69" s="19"/>
      <c r="G69" s="19"/>
      <c r="H69" s="19"/>
      <c r="I69" s="19"/>
    </row>
    <row r="70" spans="1:9">
      <c r="A70" s="19"/>
      <c r="B70" s="19"/>
      <c r="C70" s="19"/>
      <c r="D70" s="19"/>
      <c r="E70" s="19"/>
      <c r="F70" s="19"/>
      <c r="G70" s="19"/>
      <c r="H70" s="19"/>
      <c r="I70" s="19"/>
    </row>
    <row r="71" spans="1:9">
      <c r="A71" s="19"/>
      <c r="B71" s="19"/>
      <c r="C71" s="19"/>
      <c r="D71" s="19"/>
      <c r="E71" s="19"/>
      <c r="F71" s="19"/>
      <c r="G71" s="19"/>
      <c r="H71" s="19"/>
      <c r="I71" s="19"/>
    </row>
    <row r="72" spans="1:9">
      <c r="A72" s="19"/>
      <c r="B72" s="19"/>
      <c r="C72" s="19"/>
      <c r="D72" s="19"/>
      <c r="E72" s="19"/>
      <c r="F72" s="19"/>
      <c r="G72" s="19"/>
      <c r="H72" s="19"/>
      <c r="I72" s="19"/>
    </row>
    <row r="73" spans="1:9">
      <c r="A73" s="19"/>
      <c r="B73" s="19"/>
      <c r="C73" s="19"/>
      <c r="D73" s="19"/>
      <c r="E73" s="19"/>
      <c r="F73" s="19"/>
      <c r="G73" s="19"/>
      <c r="H73" s="19"/>
      <c r="I73" s="19"/>
    </row>
    <row r="74" spans="1:9">
      <c r="A74" s="19"/>
      <c r="B74" s="19"/>
      <c r="C74" s="19"/>
      <c r="D74" s="19"/>
      <c r="E74" s="19"/>
      <c r="F74" s="19"/>
      <c r="G74" s="19"/>
      <c r="H74" s="19"/>
      <c r="I74" s="19"/>
    </row>
    <row r="75" spans="1:9">
      <c r="A75" s="19"/>
      <c r="B75" s="19"/>
      <c r="C75" s="19"/>
      <c r="D75" s="19"/>
      <c r="E75" s="19"/>
      <c r="F75" s="19"/>
      <c r="G75" s="19"/>
      <c r="H75" s="19"/>
      <c r="I75" s="19"/>
    </row>
    <row r="76" spans="1:9" ht="27" customHeight="1">
      <c r="A76" s="19"/>
      <c r="B76" s="19"/>
      <c r="C76" s="19"/>
      <c r="D76" s="19"/>
      <c r="E76" s="19"/>
      <c r="F76" s="19"/>
      <c r="G76" s="19"/>
      <c r="H76" s="19"/>
      <c r="I76" s="19"/>
    </row>
    <row r="77" spans="1:9">
      <c r="A77" s="19"/>
      <c r="B77" s="19"/>
      <c r="C77" s="19"/>
      <c r="D77" s="19"/>
      <c r="E77" s="19"/>
      <c r="F77" s="19"/>
      <c r="G77" s="19"/>
      <c r="H77" s="19"/>
      <c r="I77" s="19"/>
    </row>
    <row r="78" spans="1:9">
      <c r="A78" s="19"/>
      <c r="B78" s="19"/>
      <c r="C78" s="19"/>
      <c r="D78" s="19"/>
      <c r="E78" s="19"/>
      <c r="F78" s="19"/>
      <c r="G78" s="19"/>
      <c r="H78" s="19"/>
      <c r="I78" s="19"/>
    </row>
    <row r="79" spans="1:9">
      <c r="A79" s="19"/>
      <c r="B79" s="19"/>
      <c r="C79" s="19"/>
      <c r="D79" s="19"/>
      <c r="E79" s="19"/>
      <c r="F79" s="19"/>
      <c r="G79" s="19"/>
      <c r="H79" s="19"/>
      <c r="I79" s="19"/>
    </row>
    <row r="80" spans="1:9">
      <c r="A80" s="19"/>
      <c r="B80" s="19"/>
      <c r="C80" s="19"/>
      <c r="D80" s="19"/>
      <c r="E80" s="19"/>
      <c r="F80" s="19"/>
      <c r="G80" s="19"/>
      <c r="H80" s="19"/>
      <c r="I80" s="19"/>
    </row>
    <row r="81" spans="1:9">
      <c r="A81" s="19"/>
      <c r="B81" s="19"/>
      <c r="C81" s="19"/>
      <c r="D81" s="19"/>
      <c r="E81" s="19"/>
      <c r="F81" s="19"/>
      <c r="G81" s="19"/>
      <c r="H81" s="19"/>
      <c r="I81" s="19"/>
    </row>
    <row r="82" spans="1:9">
      <c r="A82" s="19"/>
      <c r="B82" s="19"/>
      <c r="C82" s="19"/>
      <c r="D82" s="19"/>
      <c r="E82" s="19"/>
      <c r="F82" s="19"/>
      <c r="G82" s="19"/>
      <c r="H82" s="19"/>
      <c r="I82" s="19"/>
    </row>
    <row r="83" spans="1:9">
      <c r="A83" s="19"/>
      <c r="B83" s="19"/>
      <c r="C83" s="19"/>
      <c r="D83" s="19"/>
      <c r="E83" s="19"/>
      <c r="F83" s="19"/>
      <c r="G83" s="19"/>
      <c r="H83" s="19"/>
      <c r="I83" s="19"/>
    </row>
    <row r="84" spans="1:9">
      <c r="A84" s="19"/>
      <c r="B84" s="19"/>
      <c r="C84" s="19"/>
      <c r="D84" s="19"/>
      <c r="E84" s="19"/>
      <c r="F84" s="19"/>
      <c r="G84" s="19"/>
      <c r="H84" s="19"/>
      <c r="I84" s="19"/>
    </row>
    <row r="85" spans="1:9">
      <c r="A85" s="19"/>
      <c r="B85" s="19"/>
      <c r="C85" s="19"/>
      <c r="D85" s="19"/>
      <c r="E85" s="19"/>
      <c r="F85" s="19"/>
      <c r="G85" s="19"/>
      <c r="H85" s="19"/>
      <c r="I85" s="19"/>
    </row>
    <row r="86" spans="1:9">
      <c r="A86" s="19"/>
      <c r="B86" s="19"/>
      <c r="C86" s="19"/>
      <c r="D86" s="19"/>
      <c r="E86" s="19"/>
      <c r="F86" s="19"/>
      <c r="G86" s="19"/>
      <c r="H86" s="19"/>
      <c r="I86" s="19"/>
    </row>
    <row r="87" spans="1:9">
      <c r="A87" s="19"/>
      <c r="B87" s="19"/>
      <c r="C87" s="19"/>
      <c r="D87" s="19"/>
      <c r="E87" s="19"/>
      <c r="F87" s="19"/>
      <c r="G87" s="19"/>
      <c r="H87" s="19"/>
      <c r="I87" s="19"/>
    </row>
    <row r="88" spans="1:9">
      <c r="A88" s="19"/>
      <c r="B88" s="19"/>
      <c r="C88" s="19"/>
      <c r="D88" s="19"/>
      <c r="E88" s="19"/>
      <c r="F88" s="19"/>
      <c r="G88" s="19"/>
      <c r="H88" s="19"/>
      <c r="I88" s="19"/>
    </row>
    <row r="89" spans="1:9">
      <c r="A89" s="19"/>
      <c r="B89" s="19"/>
      <c r="C89" s="19"/>
      <c r="D89" s="19"/>
      <c r="E89" s="19"/>
      <c r="F89" s="19"/>
      <c r="G89" s="19"/>
      <c r="H89" s="19"/>
      <c r="I89" s="19"/>
    </row>
    <row r="90" spans="1:9">
      <c r="A90" s="19"/>
      <c r="B90" s="19"/>
      <c r="C90" s="19"/>
      <c r="D90" s="19"/>
      <c r="E90" s="19"/>
      <c r="F90" s="19"/>
      <c r="G90" s="19"/>
      <c r="H90" s="19"/>
      <c r="I90" s="19"/>
    </row>
    <row r="91" spans="1:9">
      <c r="A91" s="19"/>
      <c r="B91" s="19"/>
      <c r="C91" s="19"/>
      <c r="D91" s="19"/>
      <c r="E91" s="19"/>
      <c r="F91" s="19"/>
      <c r="G91" s="19"/>
      <c r="H91" s="19"/>
      <c r="I91" s="19"/>
    </row>
    <row r="92" spans="1:9">
      <c r="A92" s="19"/>
      <c r="B92" s="19"/>
      <c r="C92" s="19"/>
      <c r="D92" s="19"/>
      <c r="E92" s="19"/>
      <c r="F92" s="19"/>
      <c r="G92" s="19"/>
      <c r="H92" s="19"/>
      <c r="I92" s="19"/>
    </row>
    <row r="93" spans="1:9">
      <c r="A93" s="19"/>
      <c r="B93" s="19"/>
      <c r="C93" s="19"/>
      <c r="D93" s="19"/>
      <c r="E93" s="19"/>
      <c r="F93" s="19"/>
      <c r="G93" s="19"/>
      <c r="H93" s="19"/>
      <c r="I93" s="19"/>
    </row>
    <row r="94" spans="1:9">
      <c r="A94" s="19"/>
      <c r="B94" s="19"/>
      <c r="C94" s="19"/>
      <c r="D94" s="19"/>
      <c r="E94" s="19"/>
      <c r="F94" s="19"/>
      <c r="G94" s="19"/>
      <c r="H94" s="19"/>
      <c r="I94" s="19"/>
    </row>
    <row r="95" spans="1:9">
      <c r="A95" s="19"/>
      <c r="B95" s="19"/>
      <c r="C95" s="19"/>
      <c r="D95" s="19"/>
      <c r="E95" s="19"/>
      <c r="F95" s="19"/>
      <c r="G95" s="19"/>
      <c r="H95" s="19"/>
      <c r="I95" s="19"/>
    </row>
    <row r="96" spans="1:9">
      <c r="A96" s="19"/>
      <c r="B96" s="19"/>
      <c r="C96" s="19"/>
      <c r="D96" s="19"/>
      <c r="E96" s="19"/>
      <c r="F96" s="19"/>
      <c r="G96" s="19"/>
      <c r="H96" s="19"/>
      <c r="I96" s="19"/>
    </row>
    <row r="97" spans="1:9">
      <c r="A97" s="19"/>
      <c r="B97" s="19"/>
      <c r="C97" s="19"/>
      <c r="D97" s="19"/>
      <c r="E97" s="19"/>
      <c r="F97" s="19"/>
      <c r="G97" s="19"/>
      <c r="H97" s="19"/>
      <c r="I97" s="19"/>
    </row>
    <row r="98" spans="1:9">
      <c r="A98" s="19"/>
      <c r="B98" s="19"/>
      <c r="C98" s="19"/>
      <c r="D98" s="19"/>
      <c r="E98" s="19"/>
      <c r="F98" s="19"/>
      <c r="G98" s="19"/>
      <c r="H98" s="19"/>
      <c r="I98" s="19"/>
    </row>
    <row r="99" spans="1:9">
      <c r="A99" s="19"/>
      <c r="B99" s="19"/>
      <c r="C99" s="19"/>
      <c r="D99" s="19"/>
      <c r="E99" s="19"/>
      <c r="F99" s="19"/>
      <c r="G99" s="19"/>
      <c r="H99" s="19"/>
      <c r="I99" s="19"/>
    </row>
    <row r="100" spans="1:9">
      <c r="A100" s="19"/>
      <c r="B100" s="19"/>
      <c r="C100" s="19"/>
      <c r="D100" s="19"/>
      <c r="E100" s="19"/>
      <c r="F100" s="19"/>
      <c r="G100" s="19"/>
      <c r="H100" s="19"/>
      <c r="I100" s="19"/>
    </row>
    <row r="101" spans="1:9">
      <c r="A101" s="19"/>
      <c r="B101" s="19"/>
      <c r="C101" s="19"/>
      <c r="D101" s="19"/>
      <c r="E101" s="19"/>
      <c r="F101" s="19"/>
      <c r="G101" s="19"/>
      <c r="H101" s="19"/>
      <c r="I101" s="19"/>
    </row>
    <row r="102" spans="1:9">
      <c r="A102" s="19"/>
      <c r="B102" s="19"/>
      <c r="C102" s="19"/>
      <c r="D102" s="19"/>
      <c r="E102" s="19"/>
      <c r="F102" s="19"/>
      <c r="G102" s="19"/>
      <c r="H102" s="19"/>
      <c r="I102" s="19"/>
    </row>
    <row r="103" spans="1:9">
      <c r="A103" s="19"/>
      <c r="B103" s="19"/>
      <c r="C103" s="19"/>
      <c r="D103" s="19"/>
      <c r="E103" s="19"/>
      <c r="F103" s="19"/>
      <c r="G103" s="19"/>
      <c r="H103" s="19"/>
      <c r="I103" s="19"/>
    </row>
    <row r="104" spans="1:9">
      <c r="A104" s="19"/>
      <c r="B104" s="19"/>
      <c r="C104" s="19"/>
      <c r="D104" s="19"/>
      <c r="E104" s="19"/>
      <c r="F104" s="19"/>
      <c r="G104" s="19"/>
      <c r="H104" s="19"/>
      <c r="I104" s="19"/>
    </row>
    <row r="105" spans="1:9">
      <c r="A105" s="19"/>
      <c r="B105" s="19"/>
      <c r="C105" s="19"/>
      <c r="D105" s="19"/>
      <c r="E105" s="19"/>
      <c r="F105" s="19"/>
      <c r="G105" s="19"/>
      <c r="H105" s="19"/>
      <c r="I105" s="19"/>
    </row>
    <row r="106" spans="1:9">
      <c r="A106" s="19"/>
      <c r="B106" s="19"/>
      <c r="C106" s="19"/>
      <c r="D106" s="19"/>
      <c r="E106" s="19"/>
      <c r="F106" s="19"/>
      <c r="G106" s="19"/>
      <c r="H106" s="19"/>
      <c r="I106" s="19"/>
    </row>
    <row r="107" spans="1:9">
      <c r="A107" s="19"/>
      <c r="B107" s="19"/>
      <c r="C107" s="19"/>
      <c r="D107" s="19"/>
      <c r="E107" s="19"/>
      <c r="F107" s="19"/>
      <c r="G107" s="19"/>
      <c r="H107" s="19"/>
      <c r="I107" s="19"/>
    </row>
    <row r="108" spans="1:9">
      <c r="A108" s="19"/>
      <c r="B108" s="19"/>
      <c r="C108" s="19"/>
      <c r="D108" s="19"/>
      <c r="E108" s="19"/>
      <c r="F108" s="19"/>
      <c r="G108" s="19"/>
      <c r="H108" s="19"/>
      <c r="I108" s="19"/>
    </row>
    <row r="109" spans="1:9">
      <c r="A109" s="19"/>
      <c r="B109" s="19"/>
      <c r="C109" s="19"/>
      <c r="D109" s="19"/>
      <c r="E109" s="19"/>
      <c r="F109" s="19"/>
      <c r="G109" s="19"/>
      <c r="H109" s="19"/>
      <c r="I109" s="19"/>
    </row>
    <row r="110" spans="1:9">
      <c r="A110" s="19"/>
      <c r="B110" s="19"/>
      <c r="C110" s="19"/>
      <c r="D110" s="19"/>
      <c r="E110" s="19"/>
      <c r="F110" s="19"/>
      <c r="G110" s="19"/>
      <c r="H110" s="19"/>
      <c r="I110" s="19"/>
    </row>
    <row r="111" spans="1:9">
      <c r="A111" s="19"/>
      <c r="B111" s="19"/>
      <c r="C111" s="19"/>
      <c r="D111" s="19"/>
      <c r="E111" s="19"/>
      <c r="F111" s="19"/>
      <c r="G111" s="19"/>
      <c r="H111" s="19"/>
      <c r="I111" s="19"/>
    </row>
    <row r="112" spans="1:9">
      <c r="A112" s="19"/>
      <c r="B112" s="19"/>
      <c r="C112" s="19"/>
      <c r="D112" s="19"/>
      <c r="E112" s="19"/>
      <c r="F112" s="19"/>
      <c r="G112" s="19"/>
      <c r="H112" s="19"/>
      <c r="I112" s="19"/>
    </row>
    <row r="113" spans="1:9">
      <c r="A113" s="19"/>
      <c r="B113" s="19"/>
      <c r="C113" s="19"/>
      <c r="D113" s="19"/>
      <c r="E113" s="19"/>
      <c r="F113" s="19"/>
      <c r="G113" s="19"/>
      <c r="H113" s="19"/>
      <c r="I113" s="19"/>
    </row>
    <row r="114" spans="1:9">
      <c r="A114" s="19"/>
      <c r="B114" s="19"/>
      <c r="C114" s="19"/>
      <c r="D114" s="19"/>
      <c r="E114" s="19"/>
      <c r="F114" s="19"/>
      <c r="G114" s="19"/>
      <c r="H114" s="19"/>
      <c r="I114" s="19"/>
    </row>
    <row r="115" spans="1:9">
      <c r="A115" s="19"/>
      <c r="B115" s="19"/>
      <c r="C115" s="19"/>
      <c r="D115" s="19"/>
      <c r="E115" s="19"/>
      <c r="F115" s="19"/>
      <c r="G115" s="19"/>
      <c r="H115" s="19"/>
      <c r="I115" s="19"/>
    </row>
    <row r="116" spans="1:9">
      <c r="A116" s="19"/>
      <c r="B116" s="19"/>
      <c r="C116" s="19"/>
      <c r="D116" s="19"/>
      <c r="E116" s="19"/>
      <c r="F116" s="19"/>
      <c r="G116" s="19"/>
      <c r="H116" s="19"/>
      <c r="I116" s="19"/>
    </row>
    <row r="117" spans="1:9">
      <c r="A117" s="19"/>
      <c r="B117" s="19"/>
      <c r="C117" s="19"/>
      <c r="D117" s="19"/>
      <c r="E117" s="19"/>
      <c r="F117" s="19"/>
      <c r="G117" s="19"/>
      <c r="H117" s="19"/>
      <c r="I117" s="19"/>
    </row>
    <row r="118" spans="1:9">
      <c r="A118" s="19"/>
      <c r="B118" s="19"/>
      <c r="C118" s="19"/>
      <c r="D118" s="19"/>
      <c r="E118" s="19"/>
      <c r="F118" s="19"/>
      <c r="G118" s="19"/>
      <c r="H118" s="19"/>
      <c r="I118" s="19"/>
    </row>
    <row r="119" spans="1:9">
      <c r="A119" s="19"/>
      <c r="B119" s="19"/>
      <c r="C119" s="19"/>
      <c r="D119" s="19"/>
      <c r="E119" s="19"/>
      <c r="F119" s="19"/>
      <c r="G119" s="19"/>
      <c r="H119" s="19"/>
      <c r="I119" s="19"/>
    </row>
    <row r="120" spans="1:9">
      <c r="A120" s="19"/>
      <c r="B120" s="19"/>
      <c r="C120" s="19"/>
      <c r="D120" s="19"/>
      <c r="E120" s="19"/>
      <c r="F120" s="19"/>
      <c r="G120" s="19"/>
      <c r="H120" s="19"/>
      <c r="I120" s="19"/>
    </row>
    <row r="121" spans="1:9">
      <c r="A121" s="19"/>
      <c r="B121" s="19"/>
      <c r="C121" s="19"/>
      <c r="D121" s="19"/>
      <c r="E121" s="19"/>
      <c r="F121" s="19"/>
      <c r="G121" s="19"/>
      <c r="H121" s="19"/>
      <c r="I121" s="19"/>
    </row>
    <row r="122" spans="1:9">
      <c r="A122" s="19"/>
      <c r="B122" s="19"/>
      <c r="C122" s="19"/>
      <c r="D122" s="19"/>
      <c r="E122" s="19"/>
      <c r="F122" s="19"/>
      <c r="G122" s="19"/>
      <c r="H122" s="19"/>
      <c r="I122" s="19"/>
    </row>
    <row r="123" spans="1:9">
      <c r="A123" s="19"/>
      <c r="B123" s="19"/>
      <c r="C123" s="19"/>
      <c r="D123" s="19"/>
      <c r="E123" s="19"/>
      <c r="F123" s="19"/>
      <c r="G123" s="19"/>
      <c r="H123" s="19"/>
      <c r="I123" s="19"/>
    </row>
    <row r="124" spans="1:9">
      <c r="A124" s="19"/>
      <c r="B124" s="19"/>
      <c r="C124" s="19"/>
      <c r="D124" s="19"/>
      <c r="E124" s="19"/>
      <c r="F124" s="19"/>
      <c r="G124" s="19"/>
      <c r="H124" s="19"/>
      <c r="I124" s="19"/>
    </row>
    <row r="125" spans="1:9">
      <c r="A125" s="19"/>
      <c r="B125" s="19"/>
      <c r="C125" s="19"/>
      <c r="D125" s="19"/>
      <c r="E125" s="19"/>
      <c r="F125" s="19"/>
      <c r="G125" s="19"/>
      <c r="H125" s="19"/>
      <c r="I125" s="19"/>
    </row>
    <row r="126" spans="1:9">
      <c r="A126" s="19"/>
      <c r="B126" s="19"/>
      <c r="C126" s="19"/>
      <c r="D126" s="19"/>
      <c r="E126" s="19"/>
      <c r="F126" s="19"/>
      <c r="G126" s="19"/>
      <c r="H126" s="19"/>
      <c r="I126" s="19"/>
    </row>
    <row r="127" spans="1:9">
      <c r="A127" s="19"/>
      <c r="B127" s="19"/>
      <c r="C127" s="19"/>
      <c r="D127" s="19"/>
      <c r="E127" s="19"/>
      <c r="F127" s="19"/>
      <c r="G127" s="19"/>
      <c r="H127" s="19"/>
      <c r="I127" s="19"/>
    </row>
    <row r="128" spans="1:9">
      <c r="A128" s="19"/>
      <c r="B128" s="19"/>
      <c r="C128" s="19"/>
      <c r="D128" s="19"/>
      <c r="E128" s="19"/>
      <c r="F128" s="19"/>
      <c r="G128" s="19"/>
      <c r="H128" s="19"/>
      <c r="I128" s="19"/>
    </row>
    <row r="129" spans="1:9">
      <c r="A129" s="19"/>
      <c r="B129" s="19"/>
      <c r="C129" s="19"/>
      <c r="D129" s="19"/>
      <c r="E129" s="19"/>
      <c r="F129" s="19"/>
      <c r="G129" s="19"/>
      <c r="H129" s="19"/>
      <c r="I129" s="19"/>
    </row>
    <row r="130" spans="1:9">
      <c r="A130" s="19"/>
      <c r="B130" s="19"/>
      <c r="C130" s="19"/>
      <c r="D130" s="19"/>
      <c r="E130" s="19"/>
      <c r="F130" s="19"/>
      <c r="G130" s="19"/>
      <c r="H130" s="19"/>
      <c r="I130" s="19"/>
    </row>
    <row r="131" spans="1:9">
      <c r="A131" s="19"/>
      <c r="B131" s="19"/>
      <c r="C131" s="19"/>
      <c r="D131" s="19"/>
      <c r="E131" s="19"/>
      <c r="F131" s="19"/>
      <c r="G131" s="19"/>
      <c r="H131" s="19"/>
      <c r="I131" s="19"/>
    </row>
    <row r="132" spans="1:9">
      <c r="A132" s="19"/>
      <c r="B132" s="19"/>
      <c r="C132" s="19"/>
      <c r="D132" s="19"/>
      <c r="E132" s="19"/>
      <c r="F132" s="19"/>
      <c r="G132" s="19"/>
      <c r="H132" s="19"/>
      <c r="I132" s="19"/>
    </row>
    <row r="133" spans="1:9">
      <c r="A133" s="19"/>
      <c r="B133" s="19"/>
      <c r="C133" s="19"/>
      <c r="D133" s="19"/>
      <c r="E133" s="19"/>
      <c r="F133" s="19"/>
      <c r="G133" s="19"/>
      <c r="H133" s="19"/>
      <c r="I133" s="19"/>
    </row>
    <row r="134" spans="1:9">
      <c r="A134" s="19"/>
      <c r="B134" s="19"/>
      <c r="C134" s="19"/>
      <c r="D134" s="19"/>
      <c r="E134" s="19"/>
      <c r="F134" s="19"/>
      <c r="G134" s="19"/>
      <c r="H134" s="19"/>
      <c r="I134" s="19"/>
    </row>
    <row r="135" spans="1:9">
      <c r="A135" s="19"/>
      <c r="B135" s="19"/>
      <c r="C135" s="19"/>
      <c r="D135" s="19"/>
      <c r="E135" s="19"/>
      <c r="F135" s="19"/>
      <c r="G135" s="19"/>
      <c r="H135" s="19"/>
      <c r="I135" s="19"/>
    </row>
    <row r="136" spans="1:9">
      <c r="A136" s="19"/>
      <c r="B136" s="19"/>
      <c r="C136" s="19"/>
      <c r="D136" s="19"/>
      <c r="E136" s="19"/>
      <c r="F136" s="19"/>
      <c r="G136" s="19"/>
      <c r="H136" s="19"/>
      <c r="I136" s="19"/>
    </row>
    <row r="137" spans="1:9">
      <c r="A137" s="19"/>
      <c r="B137" s="19"/>
      <c r="C137" s="19"/>
      <c r="D137" s="19"/>
      <c r="E137" s="19"/>
      <c r="F137" s="19"/>
      <c r="G137" s="19"/>
      <c r="H137" s="19"/>
      <c r="I137" s="19"/>
    </row>
    <row r="138" spans="1:9">
      <c r="A138" s="19"/>
      <c r="B138" s="19"/>
      <c r="C138" s="19"/>
      <c r="D138" s="19"/>
      <c r="E138" s="19"/>
      <c r="F138" s="19"/>
      <c r="G138" s="19"/>
      <c r="H138" s="19"/>
      <c r="I138" s="19"/>
    </row>
    <row r="139" spans="1:9">
      <c r="A139" s="19"/>
      <c r="B139" s="19"/>
      <c r="C139" s="19"/>
      <c r="D139" s="19"/>
      <c r="E139" s="19"/>
      <c r="F139" s="19"/>
      <c r="G139" s="19"/>
      <c r="H139" s="19"/>
      <c r="I139" s="19"/>
    </row>
    <row r="140" spans="1:9">
      <c r="A140" s="19"/>
      <c r="B140" s="19"/>
      <c r="C140" s="19"/>
      <c r="D140" s="19"/>
      <c r="E140" s="19"/>
      <c r="F140" s="19"/>
      <c r="G140" s="19"/>
      <c r="H140" s="19"/>
      <c r="I140" s="19"/>
    </row>
    <row r="141" spans="1:9">
      <c r="A141" s="19"/>
      <c r="B141" s="19"/>
      <c r="C141" s="19"/>
      <c r="D141" s="19"/>
      <c r="E141" s="19"/>
      <c r="F141" s="19"/>
      <c r="G141" s="19"/>
      <c r="H141" s="19"/>
      <c r="I141" s="19"/>
    </row>
    <row r="142" spans="1:9">
      <c r="A142" s="19"/>
      <c r="B142" s="19"/>
      <c r="C142" s="19"/>
      <c r="D142" s="19"/>
      <c r="E142" s="19"/>
      <c r="F142" s="19"/>
      <c r="G142" s="19"/>
      <c r="H142" s="19"/>
      <c r="I142" s="19"/>
    </row>
    <row r="143" spans="1:9">
      <c r="A143" s="19"/>
      <c r="B143" s="19"/>
      <c r="C143" s="19"/>
      <c r="D143" s="19"/>
      <c r="E143" s="19"/>
      <c r="F143" s="19"/>
      <c r="G143" s="19"/>
      <c r="H143" s="19"/>
      <c r="I143" s="19"/>
    </row>
    <row r="144" spans="1:9">
      <c r="A144" s="19"/>
      <c r="B144" s="19"/>
      <c r="C144" s="19"/>
      <c r="D144" s="19"/>
      <c r="E144" s="19"/>
      <c r="F144" s="19"/>
      <c r="G144" s="19"/>
      <c r="H144" s="19"/>
      <c r="I144" s="19"/>
    </row>
    <row r="145" spans="1:9">
      <c r="A145" s="19"/>
      <c r="B145" s="19"/>
      <c r="C145" s="19"/>
      <c r="D145" s="19"/>
      <c r="E145" s="19"/>
      <c r="F145" s="19"/>
      <c r="G145" s="19"/>
      <c r="H145" s="19"/>
      <c r="I145" s="19"/>
    </row>
    <row r="146" spans="1:9">
      <c r="A146" s="19"/>
      <c r="B146" s="19"/>
      <c r="C146" s="19"/>
      <c r="D146" s="19"/>
      <c r="E146" s="19"/>
      <c r="F146" s="19"/>
      <c r="G146" s="19"/>
      <c r="H146" s="19"/>
      <c r="I146" s="19"/>
    </row>
    <row r="147" spans="1:9">
      <c r="A147" s="19"/>
      <c r="B147" s="19"/>
      <c r="C147" s="19"/>
      <c r="D147" s="19"/>
      <c r="E147" s="19"/>
      <c r="F147" s="19"/>
      <c r="G147" s="19"/>
      <c r="H147" s="19"/>
      <c r="I147" s="19"/>
    </row>
    <row r="148" spans="1:9">
      <c r="A148" s="19"/>
      <c r="B148" s="19"/>
      <c r="C148" s="19"/>
      <c r="D148" s="19"/>
      <c r="E148" s="19"/>
      <c r="F148" s="19"/>
      <c r="G148" s="19"/>
      <c r="H148" s="19"/>
      <c r="I148" s="19"/>
    </row>
    <row r="149" spans="1:9">
      <c r="A149" s="19"/>
      <c r="B149" s="19"/>
      <c r="C149" s="19"/>
      <c r="D149" s="19"/>
      <c r="E149" s="19"/>
      <c r="F149" s="19"/>
      <c r="G149" s="19"/>
      <c r="H149" s="19"/>
      <c r="I149" s="19"/>
    </row>
    <row r="150" spans="1:9">
      <c r="A150" s="19"/>
      <c r="B150" s="19"/>
      <c r="C150" s="19"/>
      <c r="D150" s="19"/>
      <c r="E150" s="19"/>
      <c r="F150" s="19"/>
      <c r="G150" s="19"/>
      <c r="H150" s="19"/>
      <c r="I150" s="19"/>
    </row>
    <row r="151" spans="1:9">
      <c r="A151" s="19"/>
      <c r="B151" s="19"/>
      <c r="C151" s="19"/>
      <c r="D151" s="19"/>
      <c r="E151" s="19"/>
      <c r="F151" s="19"/>
      <c r="G151" s="19"/>
      <c r="H151" s="19"/>
      <c r="I151" s="19"/>
    </row>
    <row r="152" spans="1:9">
      <c r="A152" s="19"/>
      <c r="B152" s="19"/>
      <c r="C152" s="19"/>
      <c r="D152" s="19"/>
      <c r="E152" s="19"/>
      <c r="F152" s="19"/>
      <c r="G152" s="19"/>
      <c r="H152" s="19"/>
      <c r="I152" s="19"/>
    </row>
    <row r="153" spans="1:9">
      <c r="A153" s="19"/>
      <c r="B153" s="19"/>
      <c r="C153" s="19"/>
      <c r="D153" s="19"/>
      <c r="E153" s="19"/>
      <c r="F153" s="19"/>
      <c r="G153" s="19"/>
      <c r="H153" s="19"/>
      <c r="I153" s="19"/>
    </row>
    <row r="154" spans="1:9">
      <c r="A154" s="19"/>
      <c r="B154" s="19"/>
      <c r="C154" s="19"/>
      <c r="D154" s="19"/>
      <c r="E154" s="19"/>
      <c r="F154" s="19"/>
      <c r="G154" s="19"/>
      <c r="H154" s="19"/>
      <c r="I154" s="19"/>
    </row>
    <row r="155" spans="1:9">
      <c r="A155" s="19"/>
      <c r="B155" s="19"/>
      <c r="C155" s="19"/>
      <c r="D155" s="19"/>
      <c r="E155" s="19"/>
      <c r="F155" s="19"/>
      <c r="G155" s="19"/>
      <c r="H155" s="19"/>
      <c r="I155" s="19"/>
    </row>
    <row r="156" spans="1:9">
      <c r="A156" s="19"/>
      <c r="B156" s="19"/>
      <c r="C156" s="19"/>
      <c r="D156" s="19"/>
      <c r="E156" s="19"/>
      <c r="F156" s="19"/>
      <c r="G156" s="19"/>
      <c r="H156" s="19"/>
      <c r="I156" s="19"/>
    </row>
    <row r="157" spans="1:9">
      <c r="A157" s="19"/>
      <c r="B157" s="19"/>
      <c r="C157" s="19"/>
      <c r="D157" s="19"/>
      <c r="E157" s="19"/>
      <c r="F157" s="19"/>
      <c r="G157" s="19"/>
      <c r="H157" s="19"/>
      <c r="I157" s="19"/>
    </row>
    <row r="158" spans="1:9">
      <c r="A158" s="19"/>
      <c r="B158" s="19"/>
      <c r="C158" s="19"/>
      <c r="D158" s="19"/>
      <c r="E158" s="19"/>
      <c r="F158" s="19"/>
      <c r="G158" s="19"/>
      <c r="H158" s="19"/>
      <c r="I158" s="19"/>
    </row>
  </sheetData>
  <mergeCells count="5">
    <mergeCell ref="A38:I38"/>
    <mergeCell ref="A1:I1"/>
    <mergeCell ref="D3:E3"/>
    <mergeCell ref="F3:G3"/>
    <mergeCell ref="H3:I3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J46"/>
  <sheetViews>
    <sheetView topLeftCell="A13" zoomScaleNormal="100" workbookViewId="0">
      <selection activeCell="J48" sqref="J48"/>
    </sheetView>
  </sheetViews>
  <sheetFormatPr defaultRowHeight="13.5"/>
  <cols>
    <col min="1" max="16384" width="8.88671875" style="19"/>
  </cols>
  <sheetData>
    <row r="1" spans="1:10" ht="24.75" customHeight="1">
      <c r="A1" s="184" t="s">
        <v>75</v>
      </c>
      <c r="B1" s="184"/>
      <c r="C1" s="184"/>
      <c r="D1" s="184"/>
      <c r="E1" s="184"/>
      <c r="F1" s="184"/>
      <c r="G1" s="184"/>
      <c r="H1" s="184"/>
      <c r="I1" s="184"/>
      <c r="J1" s="184"/>
    </row>
    <row r="2" spans="1:10" ht="14.2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8" customHeight="1">
      <c r="A3" s="198" t="s">
        <v>6</v>
      </c>
      <c r="B3" s="200" t="s">
        <v>9</v>
      </c>
      <c r="C3" s="200"/>
      <c r="D3" s="200"/>
      <c r="E3" s="200"/>
      <c r="F3" s="200"/>
      <c r="G3" s="200" t="s">
        <v>10</v>
      </c>
      <c r="H3" s="200"/>
      <c r="I3" s="200"/>
      <c r="J3" s="201"/>
    </row>
    <row r="4" spans="1:10" ht="20.25" customHeight="1">
      <c r="A4" s="199"/>
      <c r="B4" s="202" t="s">
        <v>8</v>
      </c>
      <c r="C4" s="203"/>
      <c r="D4" s="203"/>
      <c r="E4" s="203"/>
      <c r="F4" s="202" t="s">
        <v>78</v>
      </c>
      <c r="G4" s="202" t="s">
        <v>11</v>
      </c>
      <c r="H4" s="203"/>
      <c r="I4" s="203"/>
      <c r="J4" s="204" t="s">
        <v>78</v>
      </c>
    </row>
    <row r="5" spans="1:10">
      <c r="A5" s="199"/>
      <c r="B5" s="23" t="s">
        <v>17</v>
      </c>
      <c r="C5" s="23" t="s">
        <v>18</v>
      </c>
      <c r="D5" s="23" t="s">
        <v>12</v>
      </c>
      <c r="E5" s="23" t="s">
        <v>5</v>
      </c>
      <c r="F5" s="203"/>
      <c r="G5" s="23" t="s">
        <v>0</v>
      </c>
      <c r="H5" s="23" t="s">
        <v>13</v>
      </c>
      <c r="I5" s="23" t="s">
        <v>5</v>
      </c>
      <c r="J5" s="205"/>
    </row>
    <row r="6" spans="1:10">
      <c r="A6" s="22">
        <v>1984</v>
      </c>
      <c r="B6" s="4"/>
      <c r="C6" s="4">
        <v>6</v>
      </c>
      <c r="D6" s="4">
        <v>4</v>
      </c>
      <c r="E6" s="4">
        <f t="shared" ref="E6:E27" si="0">SUM(B6:D6)</f>
        <v>10</v>
      </c>
      <c r="F6" s="8"/>
      <c r="G6" s="4"/>
      <c r="H6" s="4"/>
      <c r="I6" s="4">
        <f t="shared" ref="I6:I27" si="1">SUM(G6:H6)</f>
        <v>0</v>
      </c>
      <c r="J6" s="12"/>
    </row>
    <row r="7" spans="1:10">
      <c r="A7" s="21">
        <v>1985</v>
      </c>
      <c r="B7" s="4"/>
      <c r="C7" s="4">
        <v>11</v>
      </c>
      <c r="D7" s="4">
        <v>12</v>
      </c>
      <c r="E7" s="4">
        <f t="shared" si="0"/>
        <v>23</v>
      </c>
      <c r="F7" s="8">
        <f t="shared" ref="F7:F31" si="2">E7/E6-1</f>
        <v>1.2999999999999998</v>
      </c>
      <c r="G7" s="4">
        <v>418</v>
      </c>
      <c r="H7" s="4">
        <v>1</v>
      </c>
      <c r="I7" s="4">
        <f t="shared" si="1"/>
        <v>419</v>
      </c>
      <c r="J7" s="12"/>
    </row>
    <row r="8" spans="1:10">
      <c r="A8" s="21">
        <v>1986</v>
      </c>
      <c r="B8" s="4"/>
      <c r="C8" s="4">
        <v>15</v>
      </c>
      <c r="D8" s="4">
        <v>5</v>
      </c>
      <c r="E8" s="4">
        <f t="shared" si="0"/>
        <v>20</v>
      </c>
      <c r="F8" s="8">
        <f t="shared" si="2"/>
        <v>-0.13043478260869568</v>
      </c>
      <c r="G8" s="4">
        <v>976</v>
      </c>
      <c r="H8" s="4">
        <v>4</v>
      </c>
      <c r="I8" s="4">
        <f t="shared" si="1"/>
        <v>980</v>
      </c>
      <c r="J8" s="12">
        <f t="shared" ref="J8:J25" si="3">I8/I7-1</f>
        <v>1.3389021479713605</v>
      </c>
    </row>
    <row r="9" spans="1:10">
      <c r="A9" s="21">
        <v>1987</v>
      </c>
      <c r="B9" s="4"/>
      <c r="C9" s="4">
        <v>12</v>
      </c>
      <c r="D9" s="4">
        <v>3</v>
      </c>
      <c r="E9" s="4">
        <f t="shared" si="0"/>
        <v>15</v>
      </c>
      <c r="F9" s="8">
        <f t="shared" si="2"/>
        <v>-0.25</v>
      </c>
      <c r="G9" s="4">
        <v>1272</v>
      </c>
      <c r="H9" s="4">
        <v>5</v>
      </c>
      <c r="I9" s="4">
        <f t="shared" si="1"/>
        <v>1277</v>
      </c>
      <c r="J9" s="12">
        <f t="shared" si="3"/>
        <v>0.30306122448979589</v>
      </c>
    </row>
    <row r="10" spans="1:10">
      <c r="A10" s="21">
        <v>1988</v>
      </c>
      <c r="B10" s="4"/>
      <c r="C10" s="4">
        <v>22</v>
      </c>
      <c r="D10" s="4">
        <v>1</v>
      </c>
      <c r="E10" s="4">
        <f t="shared" si="0"/>
        <v>23</v>
      </c>
      <c r="F10" s="8">
        <f t="shared" si="2"/>
        <v>0.53333333333333344</v>
      </c>
      <c r="G10" s="4">
        <v>1797</v>
      </c>
      <c r="H10" s="4">
        <v>3</v>
      </c>
      <c r="I10" s="4">
        <f t="shared" si="1"/>
        <v>1800</v>
      </c>
      <c r="J10" s="12">
        <f t="shared" si="3"/>
        <v>0.40955364134690675</v>
      </c>
    </row>
    <row r="11" spans="1:10">
      <c r="A11" s="21">
        <v>1989</v>
      </c>
      <c r="B11" s="4"/>
      <c r="C11" s="4">
        <v>12</v>
      </c>
      <c r="D11" s="4">
        <v>1</v>
      </c>
      <c r="E11" s="4">
        <f t="shared" si="0"/>
        <v>13</v>
      </c>
      <c r="F11" s="8">
        <f t="shared" si="2"/>
        <v>-0.43478260869565222</v>
      </c>
      <c r="G11" s="4">
        <v>2522</v>
      </c>
      <c r="H11" s="4">
        <v>1</v>
      </c>
      <c r="I11" s="4">
        <f t="shared" si="1"/>
        <v>2523</v>
      </c>
      <c r="J11" s="12">
        <f t="shared" si="3"/>
        <v>0.40166666666666662</v>
      </c>
    </row>
    <row r="12" spans="1:10">
      <c r="A12" s="21">
        <v>1990</v>
      </c>
      <c r="B12" s="4"/>
      <c r="C12" s="4">
        <v>21</v>
      </c>
      <c r="D12" s="4">
        <v>3</v>
      </c>
      <c r="E12" s="4">
        <f t="shared" si="0"/>
        <v>24</v>
      </c>
      <c r="F12" s="8">
        <f t="shared" si="2"/>
        <v>0.84615384615384626</v>
      </c>
      <c r="G12" s="4">
        <v>2713</v>
      </c>
      <c r="H12" s="4">
        <v>8</v>
      </c>
      <c r="I12" s="4">
        <f t="shared" si="1"/>
        <v>2721</v>
      </c>
      <c r="J12" s="12">
        <f t="shared" si="3"/>
        <v>7.8478002378121303E-2</v>
      </c>
    </row>
    <row r="13" spans="1:10">
      <c r="A13" s="21">
        <v>1991</v>
      </c>
      <c r="B13" s="4"/>
      <c r="C13" s="4">
        <v>30</v>
      </c>
      <c r="D13" s="4">
        <v>6</v>
      </c>
      <c r="E13" s="4">
        <f t="shared" si="0"/>
        <v>36</v>
      </c>
      <c r="F13" s="8">
        <f t="shared" si="2"/>
        <v>0.5</v>
      </c>
      <c r="G13" s="4">
        <v>2028</v>
      </c>
      <c r="H13" s="4">
        <v>14</v>
      </c>
      <c r="I13" s="4">
        <f t="shared" si="1"/>
        <v>2042</v>
      </c>
      <c r="J13" s="12">
        <f t="shared" si="3"/>
        <v>-0.24954061006982731</v>
      </c>
    </row>
    <row r="14" spans="1:10">
      <c r="A14" s="21">
        <v>1992</v>
      </c>
      <c r="B14" s="4"/>
      <c r="C14" s="4">
        <v>75</v>
      </c>
      <c r="D14" s="4">
        <v>9</v>
      </c>
      <c r="E14" s="4">
        <f t="shared" si="0"/>
        <v>84</v>
      </c>
      <c r="F14" s="8">
        <f t="shared" si="2"/>
        <v>1.3333333333333335</v>
      </c>
      <c r="G14" s="4">
        <v>3439</v>
      </c>
      <c r="H14" s="4">
        <v>6</v>
      </c>
      <c r="I14" s="4">
        <f t="shared" si="1"/>
        <v>3445</v>
      </c>
      <c r="J14" s="12">
        <f t="shared" si="3"/>
        <v>0.68707149853085214</v>
      </c>
    </row>
    <row r="15" spans="1:10">
      <c r="A15" s="21">
        <v>1993</v>
      </c>
      <c r="B15" s="4"/>
      <c r="C15" s="4">
        <v>117</v>
      </c>
      <c r="D15" s="4">
        <v>10</v>
      </c>
      <c r="E15" s="4">
        <f t="shared" si="0"/>
        <v>127</v>
      </c>
      <c r="F15" s="8">
        <f t="shared" si="2"/>
        <v>0.51190476190476186</v>
      </c>
      <c r="G15" s="4">
        <v>4134</v>
      </c>
      <c r="H15" s="4">
        <v>13</v>
      </c>
      <c r="I15" s="4">
        <f t="shared" si="1"/>
        <v>4147</v>
      </c>
      <c r="J15" s="12">
        <f t="shared" si="3"/>
        <v>0.20377358490566033</v>
      </c>
    </row>
    <row r="16" spans="1:10">
      <c r="A16" s="21">
        <v>1994</v>
      </c>
      <c r="B16" s="4"/>
      <c r="C16" s="4">
        <v>177</v>
      </c>
      <c r="D16" s="4">
        <v>11</v>
      </c>
      <c r="E16" s="4">
        <f t="shared" si="0"/>
        <v>188</v>
      </c>
      <c r="F16" s="8">
        <f t="shared" si="2"/>
        <v>0.48031496062992129</v>
      </c>
      <c r="G16" s="4">
        <v>4889</v>
      </c>
      <c r="H16" s="4">
        <v>16</v>
      </c>
      <c r="I16" s="4">
        <f t="shared" si="1"/>
        <v>4905</v>
      </c>
      <c r="J16" s="12">
        <f t="shared" si="3"/>
        <v>0.18278273450687244</v>
      </c>
    </row>
    <row r="17" spans="1:10">
      <c r="A17" s="21">
        <v>1995</v>
      </c>
      <c r="B17" s="4"/>
      <c r="C17" s="4">
        <v>182</v>
      </c>
      <c r="D17" s="4">
        <v>7</v>
      </c>
      <c r="E17" s="4">
        <f t="shared" si="0"/>
        <v>189</v>
      </c>
      <c r="F17" s="8">
        <f t="shared" si="2"/>
        <v>5.3191489361701372E-3</v>
      </c>
      <c r="G17" s="4">
        <v>6074</v>
      </c>
      <c r="H17" s="4">
        <v>10</v>
      </c>
      <c r="I17" s="4">
        <f t="shared" si="1"/>
        <v>6084</v>
      </c>
      <c r="J17" s="12">
        <f t="shared" si="3"/>
        <v>0.24036697247706429</v>
      </c>
    </row>
    <row r="18" spans="1:10">
      <c r="A18" s="21">
        <v>1996</v>
      </c>
      <c r="B18" s="4"/>
      <c r="C18" s="4">
        <v>275</v>
      </c>
      <c r="D18" s="4">
        <v>6</v>
      </c>
      <c r="E18" s="4">
        <f t="shared" si="0"/>
        <v>281</v>
      </c>
      <c r="F18" s="8">
        <f t="shared" si="2"/>
        <v>0.48677248677248675</v>
      </c>
      <c r="G18" s="4">
        <v>7639</v>
      </c>
      <c r="H18" s="4">
        <v>8</v>
      </c>
      <c r="I18" s="4">
        <f t="shared" si="1"/>
        <v>7647</v>
      </c>
      <c r="J18" s="12">
        <f t="shared" si="3"/>
        <v>0.25690335305719914</v>
      </c>
    </row>
    <row r="19" spans="1:10">
      <c r="A19" s="21">
        <v>1997</v>
      </c>
      <c r="B19" s="4"/>
      <c r="C19" s="4">
        <v>280</v>
      </c>
      <c r="D19" s="4">
        <v>8</v>
      </c>
      <c r="E19" s="4">
        <f t="shared" si="0"/>
        <v>288</v>
      </c>
      <c r="F19" s="8">
        <f t="shared" si="2"/>
        <v>2.4911032028469782E-2</v>
      </c>
      <c r="G19" s="4">
        <v>10019</v>
      </c>
      <c r="H19" s="4">
        <v>13</v>
      </c>
      <c r="I19" s="4">
        <f t="shared" si="1"/>
        <v>10032</v>
      </c>
      <c r="J19" s="12">
        <f t="shared" si="3"/>
        <v>0.31188701451549616</v>
      </c>
    </row>
    <row r="20" spans="1:10">
      <c r="A20" s="21">
        <v>1998</v>
      </c>
      <c r="B20" s="4"/>
      <c r="C20" s="4">
        <v>479</v>
      </c>
      <c r="D20" s="4">
        <v>16</v>
      </c>
      <c r="E20" s="4">
        <f t="shared" si="0"/>
        <v>495</v>
      </c>
      <c r="F20" s="8">
        <f t="shared" si="2"/>
        <v>0.71875</v>
      </c>
      <c r="G20" s="4">
        <v>11016</v>
      </c>
      <c r="H20" s="4">
        <v>16</v>
      </c>
      <c r="I20" s="4">
        <f t="shared" si="1"/>
        <v>11032</v>
      </c>
      <c r="J20" s="12">
        <f t="shared" si="3"/>
        <v>9.9681020733652259E-2</v>
      </c>
    </row>
    <row r="21" spans="1:10">
      <c r="A21" s="21">
        <v>1999</v>
      </c>
      <c r="B21" s="4">
        <v>57</v>
      </c>
      <c r="C21" s="4">
        <v>780</v>
      </c>
      <c r="D21" s="4">
        <v>18</v>
      </c>
      <c r="E21" s="4">
        <f t="shared" si="0"/>
        <v>855</v>
      </c>
      <c r="F21" s="8">
        <f t="shared" si="2"/>
        <v>0.72727272727272729</v>
      </c>
      <c r="G21" s="4">
        <v>12639</v>
      </c>
      <c r="H21" s="4">
        <v>10</v>
      </c>
      <c r="I21" s="4">
        <f t="shared" si="1"/>
        <v>12649</v>
      </c>
      <c r="J21" s="12">
        <f t="shared" si="3"/>
        <v>0.1465736040609138</v>
      </c>
    </row>
    <row r="22" spans="1:10">
      <c r="A22" s="21">
        <v>2000</v>
      </c>
      <c r="B22" s="4">
        <v>703</v>
      </c>
      <c r="C22" s="4">
        <v>870</v>
      </c>
      <c r="D22" s="4"/>
      <c r="E22" s="4">
        <f t="shared" si="0"/>
        <v>1573</v>
      </c>
      <c r="F22" s="8">
        <f t="shared" si="2"/>
        <v>0.83976608187134505</v>
      </c>
      <c r="G22" s="4">
        <v>15124</v>
      </c>
      <c r="H22" s="4">
        <v>9</v>
      </c>
      <c r="I22" s="4">
        <f t="shared" si="1"/>
        <v>15133</v>
      </c>
      <c r="J22" s="12">
        <f t="shared" si="3"/>
        <v>0.19637916040793746</v>
      </c>
    </row>
    <row r="23" spans="1:10">
      <c r="A23" s="21">
        <v>2001</v>
      </c>
      <c r="B23" s="4">
        <v>1485</v>
      </c>
      <c r="C23" s="4">
        <v>828</v>
      </c>
      <c r="D23" s="4">
        <v>1</v>
      </c>
      <c r="E23" s="4">
        <f t="shared" si="0"/>
        <v>2314</v>
      </c>
      <c r="F23" s="8">
        <f t="shared" si="2"/>
        <v>0.47107438016528924</v>
      </c>
      <c r="G23" s="4">
        <v>16686</v>
      </c>
      <c r="H23" s="4">
        <v>4</v>
      </c>
      <c r="I23" s="4">
        <f t="shared" si="1"/>
        <v>16690</v>
      </c>
      <c r="J23" s="12">
        <f t="shared" si="3"/>
        <v>0.10288772880459929</v>
      </c>
    </row>
    <row r="24" spans="1:10">
      <c r="A24" s="21">
        <v>2002</v>
      </c>
      <c r="B24" s="4">
        <v>1663</v>
      </c>
      <c r="C24" s="4">
        <v>847</v>
      </c>
      <c r="D24" s="4">
        <v>1</v>
      </c>
      <c r="E24" s="4">
        <f t="shared" si="0"/>
        <v>2511</v>
      </c>
      <c r="F24" s="8">
        <f t="shared" si="2"/>
        <v>8.5133967156439061E-2</v>
      </c>
      <c r="G24" s="4">
        <v>17868</v>
      </c>
      <c r="H24" s="4">
        <v>6</v>
      </c>
      <c r="I24" s="4">
        <f t="shared" si="1"/>
        <v>17874</v>
      </c>
      <c r="J24" s="12">
        <f t="shared" si="3"/>
        <v>7.0940683043738684E-2</v>
      </c>
    </row>
    <row r="25" spans="1:10">
      <c r="A25" s="21">
        <v>2003</v>
      </c>
      <c r="B25" s="4">
        <v>1764</v>
      </c>
      <c r="C25" s="4">
        <v>1176</v>
      </c>
      <c r="D25" s="4">
        <v>2</v>
      </c>
      <c r="E25" s="4">
        <f t="shared" si="0"/>
        <v>2942</v>
      </c>
      <c r="F25" s="8">
        <f t="shared" si="2"/>
        <v>0.17164476304261256</v>
      </c>
      <c r="G25" s="4">
        <v>16974</v>
      </c>
      <c r="H25" s="4">
        <v>7</v>
      </c>
      <c r="I25" s="4">
        <f t="shared" si="1"/>
        <v>16981</v>
      </c>
      <c r="J25" s="12">
        <f t="shared" si="3"/>
        <v>-4.9960836969900391E-2</v>
      </c>
    </row>
    <row r="26" spans="1:10">
      <c r="A26" s="21">
        <v>2004</v>
      </c>
      <c r="B26" s="4">
        <v>2088</v>
      </c>
      <c r="C26" s="4">
        <v>1475</v>
      </c>
      <c r="D26" s="4">
        <v>2</v>
      </c>
      <c r="E26" s="4">
        <f t="shared" si="0"/>
        <v>3565</v>
      </c>
      <c r="F26" s="8">
        <f t="shared" si="2"/>
        <v>0.21176070700203953</v>
      </c>
      <c r="G26" s="4">
        <v>21168</v>
      </c>
      <c r="H26" s="4">
        <v>15</v>
      </c>
      <c r="I26" s="4">
        <f t="shared" si="1"/>
        <v>21183</v>
      </c>
      <c r="J26" s="12">
        <f t="shared" ref="J26:J31" si="4">I26/I25-1</f>
        <v>0.24745303574583355</v>
      </c>
    </row>
    <row r="27" spans="1:10">
      <c r="A27" s="21">
        <v>2005</v>
      </c>
      <c r="B27" s="4">
        <v>2856</v>
      </c>
      <c r="C27" s="4">
        <v>1833</v>
      </c>
      <c r="D27" s="4">
        <v>1</v>
      </c>
      <c r="E27" s="4">
        <f t="shared" si="0"/>
        <v>4690</v>
      </c>
      <c r="F27" s="8">
        <f t="shared" si="2"/>
        <v>0.31556802244039273</v>
      </c>
      <c r="G27" s="4">
        <v>24473</v>
      </c>
      <c r="H27" s="4">
        <v>9</v>
      </c>
      <c r="I27" s="4">
        <f t="shared" si="1"/>
        <v>24482</v>
      </c>
      <c r="J27" s="12">
        <f t="shared" si="4"/>
        <v>0.15573809186611909</v>
      </c>
    </row>
    <row r="28" spans="1:10">
      <c r="A28" s="21">
        <v>2006</v>
      </c>
      <c r="B28" s="4">
        <v>3714</v>
      </c>
      <c r="C28" s="4">
        <v>2204</v>
      </c>
      <c r="D28" s="4">
        <v>1</v>
      </c>
      <c r="E28" s="4">
        <f t="shared" ref="E28:E44" si="5">SUM(B28:D28)</f>
        <v>5919</v>
      </c>
      <c r="F28" s="8">
        <f t="shared" si="2"/>
        <v>0.26204690831556499</v>
      </c>
      <c r="G28" s="4">
        <v>26635</v>
      </c>
      <c r="H28" s="4">
        <v>14</v>
      </c>
      <c r="I28" s="4">
        <f>SUM(G28:H28)</f>
        <v>26649</v>
      </c>
      <c r="J28" s="12">
        <f t="shared" si="4"/>
        <v>8.8514010293276657E-2</v>
      </c>
    </row>
    <row r="29" spans="1:10">
      <c r="A29" s="32">
        <v>2007</v>
      </c>
      <c r="B29" s="27">
        <v>4558</v>
      </c>
      <c r="C29" s="27">
        <v>2505</v>
      </c>
      <c r="D29" s="27">
        <v>0</v>
      </c>
      <c r="E29" s="27">
        <f t="shared" si="5"/>
        <v>7063</v>
      </c>
      <c r="F29" s="8">
        <f t="shared" si="2"/>
        <v>0.19327589119783739</v>
      </c>
      <c r="G29" s="27">
        <v>29023</v>
      </c>
      <c r="H29" s="27">
        <v>22</v>
      </c>
      <c r="I29" s="27">
        <f>SUM(G29:H29)</f>
        <v>29045</v>
      </c>
      <c r="J29" s="12">
        <f t="shared" si="4"/>
        <v>8.990956508686998E-2</v>
      </c>
    </row>
    <row r="30" spans="1:10">
      <c r="A30" s="21">
        <v>2008</v>
      </c>
      <c r="B30" s="4">
        <v>4982</v>
      </c>
      <c r="C30" s="4">
        <v>2928</v>
      </c>
      <c r="D30" s="4">
        <v>3</v>
      </c>
      <c r="E30" s="4">
        <f t="shared" si="5"/>
        <v>7913</v>
      </c>
      <c r="F30" s="8">
        <f t="shared" si="2"/>
        <v>0.1203454622681579</v>
      </c>
      <c r="G30" s="4">
        <v>30030</v>
      </c>
      <c r="H30" s="4">
        <v>18</v>
      </c>
      <c r="I30" s="4">
        <f>SUM(G30:H30)</f>
        <v>30048</v>
      </c>
      <c r="J30" s="12">
        <f t="shared" si="4"/>
        <v>3.4532621793768259E-2</v>
      </c>
    </row>
    <row r="31" spans="1:10" s="43" customFormat="1">
      <c r="A31" s="21">
        <v>2009</v>
      </c>
      <c r="B31" s="4">
        <v>5800</v>
      </c>
      <c r="C31" s="4">
        <v>2226</v>
      </c>
      <c r="D31" s="4">
        <v>0</v>
      </c>
      <c r="E31" s="4">
        <f t="shared" si="5"/>
        <v>8026</v>
      </c>
      <c r="F31" s="8">
        <f t="shared" si="2"/>
        <v>1.4280298243396938E-2</v>
      </c>
      <c r="G31" s="4">
        <v>25660</v>
      </c>
      <c r="H31" s="4">
        <v>23</v>
      </c>
      <c r="I31" s="4">
        <f>SUM(G31:H31)</f>
        <v>25683</v>
      </c>
      <c r="J31" s="12">
        <f t="shared" si="4"/>
        <v>-0.14526757188498407</v>
      </c>
    </row>
    <row r="32" spans="1:10">
      <c r="A32" s="21">
        <v>2010</v>
      </c>
      <c r="B32" s="4">
        <v>7336</v>
      </c>
      <c r="C32" s="4">
        <v>2303</v>
      </c>
      <c r="D32" s="4">
        <v>0</v>
      </c>
      <c r="E32" s="4">
        <f t="shared" si="5"/>
        <v>9639</v>
      </c>
      <c r="F32" s="8">
        <f>E32/E31-1</f>
        <v>0.20097184151507608</v>
      </c>
      <c r="G32" s="4">
        <v>27816</v>
      </c>
      <c r="H32" s="4">
        <v>26</v>
      </c>
      <c r="I32" s="4">
        <f>SUM(G32:H32)</f>
        <v>27842</v>
      </c>
      <c r="J32" s="12">
        <f>I32/I31-1</f>
        <v>8.4063388233461822E-2</v>
      </c>
    </row>
    <row r="33" spans="1:10">
      <c r="A33" s="32">
        <v>2011</v>
      </c>
      <c r="B33" s="27">
        <v>8394</v>
      </c>
      <c r="C33" s="27">
        <v>2018</v>
      </c>
      <c r="D33" s="27"/>
      <c r="E33" s="4">
        <f t="shared" si="5"/>
        <v>10412</v>
      </c>
      <c r="F33" s="28">
        <v>0.08</v>
      </c>
      <c r="G33" s="27">
        <v>29124</v>
      </c>
      <c r="H33" s="27">
        <v>34</v>
      </c>
      <c r="I33" s="27">
        <v>29158</v>
      </c>
      <c r="J33" s="63">
        <v>4.7E-2</v>
      </c>
    </row>
    <row r="34" spans="1:10">
      <c r="A34" s="32">
        <v>2012</v>
      </c>
      <c r="B34" s="27">
        <v>9628</v>
      </c>
      <c r="C34" s="27">
        <v>2241</v>
      </c>
      <c r="D34" s="27"/>
      <c r="E34" s="4">
        <f t="shared" si="5"/>
        <v>11869</v>
      </c>
      <c r="F34" s="28">
        <v>0.14000000000000001</v>
      </c>
      <c r="G34" s="27">
        <v>30957</v>
      </c>
      <c r="H34" s="27">
        <v>50</v>
      </c>
      <c r="I34" s="27">
        <v>31007</v>
      </c>
      <c r="J34" s="63">
        <v>6.3E-2</v>
      </c>
    </row>
    <row r="35" spans="1:10">
      <c r="A35" s="32">
        <v>2013</v>
      </c>
      <c r="B35" s="27">
        <v>10227</v>
      </c>
      <c r="C35" s="27">
        <v>2209</v>
      </c>
      <c r="D35" s="27">
        <v>3</v>
      </c>
      <c r="E35" s="4">
        <f t="shared" si="5"/>
        <v>12439</v>
      </c>
      <c r="F35" s="28">
        <v>4.8000000000000001E-2</v>
      </c>
      <c r="G35" s="27">
        <v>31683</v>
      </c>
      <c r="H35" s="27">
        <v>46</v>
      </c>
      <c r="I35" s="27">
        <v>31729</v>
      </c>
      <c r="J35" s="63">
        <v>2.3E-2</v>
      </c>
    </row>
    <row r="36" spans="1:10">
      <c r="A36" s="32">
        <v>2014</v>
      </c>
      <c r="B36" s="27">
        <v>10890</v>
      </c>
      <c r="C36" s="27">
        <v>2243</v>
      </c>
      <c r="D36" s="27">
        <v>5</v>
      </c>
      <c r="E36" s="4">
        <f t="shared" si="5"/>
        <v>13138</v>
      </c>
      <c r="F36" s="8">
        <f t="shared" ref="F36:F42" si="6">E36/E35-1</f>
        <v>5.6194227831819266E-2</v>
      </c>
      <c r="G36" s="27">
        <v>33357</v>
      </c>
      <c r="H36" s="27">
        <v>48</v>
      </c>
      <c r="I36" s="4">
        <f t="shared" ref="I36:I44" si="7">SUM(G36:H36)</f>
        <v>33405</v>
      </c>
      <c r="J36" s="12">
        <f t="shared" ref="J36:J43" si="8">I36/I35-1</f>
        <v>5.28223391849727E-2</v>
      </c>
    </row>
    <row r="37" spans="1:10">
      <c r="A37" s="81">
        <v>2015</v>
      </c>
      <c r="B37" s="82">
        <v>12522</v>
      </c>
      <c r="C37" s="82">
        <v>2070</v>
      </c>
      <c r="D37" s="82">
        <v>2</v>
      </c>
      <c r="E37" s="80">
        <f t="shared" si="5"/>
        <v>14594</v>
      </c>
      <c r="F37" s="79">
        <f t="shared" si="6"/>
        <v>0.11082356523062864</v>
      </c>
      <c r="G37" s="82">
        <v>37170</v>
      </c>
      <c r="H37" s="82">
        <v>56</v>
      </c>
      <c r="I37" s="80">
        <f t="shared" si="7"/>
        <v>37226</v>
      </c>
      <c r="J37" s="83">
        <f t="shared" si="8"/>
        <v>0.11438407424038322</v>
      </c>
    </row>
    <row r="38" spans="1:10">
      <c r="A38" s="32">
        <v>2016</v>
      </c>
      <c r="B38" s="27">
        <v>13760</v>
      </c>
      <c r="C38" s="27">
        <v>1832</v>
      </c>
      <c r="D38" s="27">
        <v>3</v>
      </c>
      <c r="E38" s="4">
        <f t="shared" si="5"/>
        <v>15595</v>
      </c>
      <c r="F38" s="8">
        <f t="shared" si="6"/>
        <v>6.858983143757702E-2</v>
      </c>
      <c r="G38" s="27">
        <v>37093</v>
      </c>
      <c r="H38" s="27">
        <v>65</v>
      </c>
      <c r="I38" s="4">
        <f t="shared" si="7"/>
        <v>37158</v>
      </c>
      <c r="J38" s="12">
        <f t="shared" si="8"/>
        <v>-1.8266802772255453E-3</v>
      </c>
    </row>
    <row r="39" spans="1:10">
      <c r="A39" s="32">
        <v>2017</v>
      </c>
      <c r="B39" s="27">
        <v>14131</v>
      </c>
      <c r="C39" s="27">
        <v>1659</v>
      </c>
      <c r="D39" s="27"/>
      <c r="E39" s="4">
        <f t="shared" si="5"/>
        <v>15790</v>
      </c>
      <c r="F39" s="8">
        <f t="shared" si="6"/>
        <v>1.2504007694774E-2</v>
      </c>
      <c r="G39" s="27">
        <v>37248</v>
      </c>
      <c r="H39" s="27">
        <v>77</v>
      </c>
      <c r="I39" s="4">
        <f t="shared" si="7"/>
        <v>37325</v>
      </c>
      <c r="J39" s="12">
        <f t="shared" si="8"/>
        <v>4.4943215458312924E-3</v>
      </c>
    </row>
    <row r="40" spans="1:10">
      <c r="A40" s="32">
        <v>2018</v>
      </c>
      <c r="B40" s="27">
        <v>15086</v>
      </c>
      <c r="C40" s="27">
        <v>1904</v>
      </c>
      <c r="D40" s="27">
        <v>1</v>
      </c>
      <c r="E40" s="4">
        <f t="shared" si="5"/>
        <v>16991</v>
      </c>
      <c r="F40" s="8">
        <f t="shared" si="6"/>
        <v>7.6060797973400929E-2</v>
      </c>
      <c r="G40" s="27">
        <v>38239</v>
      </c>
      <c r="H40" s="27">
        <v>101</v>
      </c>
      <c r="I40" s="4">
        <f t="shared" si="7"/>
        <v>38340</v>
      </c>
      <c r="J40" s="12">
        <f t="shared" si="8"/>
        <v>2.7193569993302136E-2</v>
      </c>
    </row>
    <row r="41" spans="1:10">
      <c r="A41" s="32">
        <v>2019</v>
      </c>
      <c r="B41" s="27">
        <v>16640</v>
      </c>
      <c r="C41" s="27">
        <v>2245</v>
      </c>
      <c r="D41" s="27"/>
      <c r="E41" s="4">
        <f t="shared" si="5"/>
        <v>18885</v>
      </c>
      <c r="F41" s="8">
        <f t="shared" si="6"/>
        <v>0.11147077864751931</v>
      </c>
      <c r="G41" s="27">
        <v>39021</v>
      </c>
      <c r="H41" s="27">
        <v>94</v>
      </c>
      <c r="I41" s="4">
        <f t="shared" si="7"/>
        <v>39115</v>
      </c>
      <c r="J41" s="12">
        <f t="shared" si="8"/>
        <v>2.0213875847678642E-2</v>
      </c>
    </row>
    <row r="42" spans="1:10">
      <c r="A42" s="32">
        <v>2020</v>
      </c>
      <c r="B42" s="27">
        <v>16919</v>
      </c>
      <c r="C42" s="27">
        <v>2756</v>
      </c>
      <c r="D42" s="27">
        <v>0</v>
      </c>
      <c r="E42" s="4">
        <f t="shared" si="5"/>
        <v>19675</v>
      </c>
      <c r="F42" s="8">
        <f t="shared" si="6"/>
        <v>4.183214191156992E-2</v>
      </c>
      <c r="G42" s="27">
        <v>38078</v>
      </c>
      <c r="H42" s="27">
        <v>81</v>
      </c>
      <c r="I42" s="4">
        <f t="shared" si="7"/>
        <v>38159</v>
      </c>
      <c r="J42" s="12">
        <f t="shared" si="8"/>
        <v>-2.4440751629809521E-2</v>
      </c>
    </row>
    <row r="43" spans="1:10">
      <c r="A43" s="32">
        <v>2021</v>
      </c>
      <c r="B43" s="27">
        <v>18756</v>
      </c>
      <c r="C43" s="27">
        <v>1772</v>
      </c>
      <c r="D43" s="27">
        <v>0</v>
      </c>
      <c r="E43" s="4">
        <f t="shared" si="5"/>
        <v>20528</v>
      </c>
      <c r="F43" s="8">
        <f>E43/E42-1</f>
        <v>4.3354510800508228E-2</v>
      </c>
      <c r="G43" s="27">
        <v>43419</v>
      </c>
      <c r="H43" s="27">
        <v>82</v>
      </c>
      <c r="I43" s="4">
        <v>43501</v>
      </c>
      <c r="J43" s="12">
        <f t="shared" si="8"/>
        <v>0.13999318640425584</v>
      </c>
    </row>
    <row r="44" spans="1:10" ht="14.25" thickBot="1">
      <c r="A44" s="107">
        <v>2022</v>
      </c>
      <c r="B44" s="90">
        <v>20160</v>
      </c>
      <c r="C44" s="90">
        <v>1755</v>
      </c>
      <c r="D44" s="90">
        <v>1</v>
      </c>
      <c r="E44" s="90">
        <f t="shared" si="5"/>
        <v>21916</v>
      </c>
      <c r="F44" s="91">
        <f>E44/E43-1</f>
        <v>6.7614964925954757E-2</v>
      </c>
      <c r="G44" s="90">
        <v>46478</v>
      </c>
      <c r="H44" s="90">
        <v>67</v>
      </c>
      <c r="I44" s="90">
        <f t="shared" si="7"/>
        <v>46545</v>
      </c>
      <c r="J44" s="108">
        <f>I44/I43-1</f>
        <v>6.9975402864302039E-2</v>
      </c>
    </row>
    <row r="46" spans="1:10">
      <c r="A46" s="43"/>
    </row>
  </sheetData>
  <mergeCells count="8">
    <mergeCell ref="A1:J1"/>
    <mergeCell ref="A3:A5"/>
    <mergeCell ref="B3:F3"/>
    <mergeCell ref="G3:J3"/>
    <mergeCell ref="B4:E4"/>
    <mergeCell ref="F4:F5"/>
    <mergeCell ref="G4:I4"/>
    <mergeCell ref="J4:J5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:E10"/>
  <sheetViews>
    <sheetView workbookViewId="0">
      <selection activeCell="E9" sqref="E9"/>
    </sheetView>
  </sheetViews>
  <sheetFormatPr defaultRowHeight="13.5"/>
  <cols>
    <col min="1" max="1" width="22.5546875" customWidth="1"/>
    <col min="2" max="2" width="14.109375" customWidth="1"/>
    <col min="3" max="3" width="19.109375" customWidth="1"/>
    <col min="4" max="4" width="9" customWidth="1"/>
  </cols>
  <sheetData>
    <row r="1" spans="1:5" ht="20.25" customHeight="1">
      <c r="A1" s="184" t="s">
        <v>76</v>
      </c>
      <c r="B1" s="184"/>
      <c r="C1" s="184"/>
      <c r="D1" s="43"/>
      <c r="E1" s="43"/>
    </row>
    <row r="2" spans="1:5">
      <c r="A2" s="2"/>
      <c r="B2" s="2"/>
      <c r="C2" s="2"/>
      <c r="D2" s="43"/>
      <c r="E2" s="43"/>
    </row>
    <row r="3" spans="1:5" ht="24">
      <c r="A3" s="23" t="s">
        <v>6</v>
      </c>
      <c r="B3" s="23" t="s">
        <v>79</v>
      </c>
      <c r="C3" s="23" t="s">
        <v>80</v>
      </c>
      <c r="D3" s="14" t="s">
        <v>28</v>
      </c>
      <c r="E3" s="14" t="s">
        <v>81</v>
      </c>
    </row>
    <row r="4" spans="1:5">
      <c r="A4" s="64">
        <v>2017</v>
      </c>
      <c r="B4" s="65">
        <v>133</v>
      </c>
      <c r="C4" s="65">
        <v>925</v>
      </c>
      <c r="D4" s="16">
        <f t="shared" ref="D4:D9" si="0">B4+C4</f>
        <v>1058</v>
      </c>
      <c r="E4" s="109">
        <v>-2.4884792626728158E-2</v>
      </c>
    </row>
    <row r="5" spans="1:5">
      <c r="A5" s="64">
        <v>2018</v>
      </c>
      <c r="B5" s="65">
        <v>116</v>
      </c>
      <c r="C5" s="65">
        <v>857</v>
      </c>
      <c r="D5" s="16">
        <f t="shared" si="0"/>
        <v>973</v>
      </c>
      <c r="E5" s="109">
        <f>D5/D4-1</f>
        <v>-8.0340264650283544E-2</v>
      </c>
    </row>
    <row r="6" spans="1:5">
      <c r="A6" s="64">
        <v>2019</v>
      </c>
      <c r="B6" s="65">
        <v>178</v>
      </c>
      <c r="C6" s="65">
        <v>928</v>
      </c>
      <c r="D6" s="16">
        <f t="shared" si="0"/>
        <v>1106</v>
      </c>
      <c r="E6" s="109">
        <f>D6/D5-1</f>
        <v>0.13669064748201443</v>
      </c>
    </row>
    <row r="7" spans="1:5">
      <c r="A7" s="64">
        <v>2020</v>
      </c>
      <c r="B7" s="65">
        <v>249</v>
      </c>
      <c r="C7" s="65">
        <v>1229</v>
      </c>
      <c r="D7" s="16">
        <f t="shared" si="0"/>
        <v>1478</v>
      </c>
      <c r="E7" s="109">
        <f>D7/D6-1</f>
        <v>0.3363471971066907</v>
      </c>
    </row>
    <row r="8" spans="1:5">
      <c r="A8" s="64">
        <v>2021</v>
      </c>
      <c r="B8" s="65">
        <v>279</v>
      </c>
      <c r="C8" s="65">
        <v>1140</v>
      </c>
      <c r="D8" s="66">
        <f t="shared" si="0"/>
        <v>1419</v>
      </c>
      <c r="E8" s="109">
        <f>D8/D7-1</f>
        <v>-3.9918809201623828E-2</v>
      </c>
    </row>
    <row r="9" spans="1:5">
      <c r="A9" s="110">
        <v>2022</v>
      </c>
      <c r="B9" s="111">
        <v>280</v>
      </c>
      <c r="C9" s="111">
        <v>1308</v>
      </c>
      <c r="D9" s="112">
        <f t="shared" si="0"/>
        <v>1588</v>
      </c>
      <c r="E9" s="113">
        <f>D9/D8-1</f>
        <v>0.11909795630725872</v>
      </c>
    </row>
    <row r="10" spans="1:5">
      <c r="A10" s="74" t="s">
        <v>73</v>
      </c>
      <c r="B10" s="19"/>
      <c r="C10" s="19"/>
      <c r="D10" s="19"/>
    </row>
  </sheetData>
  <mergeCells count="1">
    <mergeCell ref="A1:C1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E25"/>
  <sheetViews>
    <sheetView workbookViewId="0">
      <selection activeCell="E22" sqref="E22"/>
    </sheetView>
  </sheetViews>
  <sheetFormatPr defaultRowHeight="13.5"/>
  <cols>
    <col min="1" max="1" width="18.77734375" style="19" customWidth="1"/>
    <col min="2" max="2" width="20.6640625" style="19" customWidth="1"/>
    <col min="3" max="3" width="20.88671875" style="19" customWidth="1"/>
    <col min="4" max="16384" width="8.88671875" style="19"/>
  </cols>
  <sheetData>
    <row r="1" spans="1:5" ht="23.25" customHeight="1">
      <c r="A1" s="184" t="s">
        <v>77</v>
      </c>
      <c r="B1" s="184"/>
      <c r="C1" s="184"/>
    </row>
    <row r="2" spans="1:5">
      <c r="A2" s="2"/>
      <c r="B2" s="2"/>
      <c r="C2" s="2"/>
    </row>
    <row r="3" spans="1:5" ht="24">
      <c r="A3" s="23" t="s">
        <v>6</v>
      </c>
      <c r="B3" s="23" t="s">
        <v>16</v>
      </c>
      <c r="C3" s="23" t="s">
        <v>80</v>
      </c>
      <c r="D3" s="14" t="s">
        <v>28</v>
      </c>
      <c r="E3" s="14" t="s">
        <v>81</v>
      </c>
    </row>
    <row r="4" spans="1:5">
      <c r="A4" s="13">
        <v>2003</v>
      </c>
      <c r="B4" s="16">
        <v>108</v>
      </c>
      <c r="C4" s="16">
        <v>1548</v>
      </c>
      <c r="D4" s="16">
        <f t="shared" ref="D4:D9" si="0">SUM(B4:C4)</f>
        <v>1656</v>
      </c>
      <c r="E4" s="114" t="s">
        <v>98</v>
      </c>
    </row>
    <row r="5" spans="1:5">
      <c r="A5" s="13">
        <v>2004</v>
      </c>
      <c r="B5" s="16">
        <v>141</v>
      </c>
      <c r="C5" s="16">
        <v>4874</v>
      </c>
      <c r="D5" s="16">
        <f t="shared" si="0"/>
        <v>5015</v>
      </c>
      <c r="E5" s="109">
        <f t="shared" ref="E5:E21" si="1">D5/D4-1</f>
        <v>2.0283816425120773</v>
      </c>
    </row>
    <row r="6" spans="1:5">
      <c r="A6" s="13">
        <v>2005</v>
      </c>
      <c r="B6" s="16">
        <v>154</v>
      </c>
      <c r="C6" s="16">
        <v>6699</v>
      </c>
      <c r="D6" s="16">
        <f t="shared" si="0"/>
        <v>6853</v>
      </c>
      <c r="E6" s="109">
        <f t="shared" si="1"/>
        <v>0.36650049850448663</v>
      </c>
    </row>
    <row r="7" spans="1:5">
      <c r="A7" s="13">
        <v>2006</v>
      </c>
      <c r="B7" s="17">
        <v>208</v>
      </c>
      <c r="C7" s="17">
        <v>8483</v>
      </c>
      <c r="D7" s="16">
        <f t="shared" si="0"/>
        <v>8691</v>
      </c>
      <c r="E7" s="109">
        <f t="shared" si="1"/>
        <v>0.2682037064059537</v>
      </c>
    </row>
    <row r="8" spans="1:5">
      <c r="A8" s="13">
        <v>2007</v>
      </c>
      <c r="B8" s="24">
        <v>283</v>
      </c>
      <c r="C8" s="24">
        <v>9072</v>
      </c>
      <c r="D8" s="16">
        <f t="shared" si="0"/>
        <v>9355</v>
      </c>
      <c r="E8" s="109">
        <f t="shared" si="1"/>
        <v>7.6400874467840385E-2</v>
      </c>
    </row>
    <row r="9" spans="1:5">
      <c r="A9" s="13">
        <v>2008</v>
      </c>
      <c r="B9" s="24">
        <v>216</v>
      </c>
      <c r="C9" s="24">
        <v>9745</v>
      </c>
      <c r="D9" s="16">
        <f t="shared" si="0"/>
        <v>9961</v>
      </c>
      <c r="E9" s="109">
        <f t="shared" si="1"/>
        <v>6.4778193479422708E-2</v>
      </c>
    </row>
    <row r="10" spans="1:5" s="43" customFormat="1">
      <c r="A10" s="13">
        <v>2009</v>
      </c>
      <c r="B10" s="24">
        <v>282</v>
      </c>
      <c r="C10" s="24">
        <v>7824</v>
      </c>
      <c r="D10" s="16">
        <f t="shared" ref="D10:D23" si="2">SUM(B10:C10)</f>
        <v>8106</v>
      </c>
      <c r="E10" s="109">
        <f t="shared" si="1"/>
        <v>-0.18622628250175688</v>
      </c>
    </row>
    <row r="11" spans="1:5" s="1" customFormat="1">
      <c r="A11" s="13">
        <v>2010</v>
      </c>
      <c r="B11" s="24">
        <v>405</v>
      </c>
      <c r="C11" s="24">
        <v>8017</v>
      </c>
      <c r="D11" s="16">
        <f t="shared" si="2"/>
        <v>8422</v>
      </c>
      <c r="E11" s="109">
        <f t="shared" si="1"/>
        <v>3.8983469035282603E-2</v>
      </c>
    </row>
    <row r="12" spans="1:5">
      <c r="A12" s="64">
        <v>2011</v>
      </c>
      <c r="B12" s="65">
        <v>536</v>
      </c>
      <c r="C12" s="65">
        <v>10420</v>
      </c>
      <c r="D12" s="66">
        <f t="shared" si="2"/>
        <v>10956</v>
      </c>
      <c r="E12" s="109">
        <f t="shared" si="1"/>
        <v>0.30087865115174539</v>
      </c>
    </row>
    <row r="13" spans="1:5">
      <c r="A13" s="64">
        <v>2012</v>
      </c>
      <c r="B13" s="65">
        <v>551</v>
      </c>
      <c r="C13" s="65">
        <v>9654</v>
      </c>
      <c r="D13" s="66">
        <f t="shared" si="2"/>
        <v>10205</v>
      </c>
      <c r="E13" s="109">
        <f t="shared" si="1"/>
        <v>-6.8546914932457126E-2</v>
      </c>
    </row>
    <row r="14" spans="1:5">
      <c r="A14" s="64">
        <v>2013</v>
      </c>
      <c r="B14" s="65">
        <v>616</v>
      </c>
      <c r="C14" s="65">
        <v>11550</v>
      </c>
      <c r="D14" s="66">
        <f t="shared" si="2"/>
        <v>12166</v>
      </c>
      <c r="E14" s="109">
        <f t="shared" si="1"/>
        <v>0.19216070553650177</v>
      </c>
    </row>
    <row r="15" spans="1:5">
      <c r="A15" s="64">
        <v>2014</v>
      </c>
      <c r="B15" s="65">
        <v>706</v>
      </c>
      <c r="C15" s="65">
        <v>10437</v>
      </c>
      <c r="D15" s="66">
        <f t="shared" si="2"/>
        <v>11143</v>
      </c>
      <c r="E15" s="109">
        <f t="shared" si="1"/>
        <v>-8.408679927667273E-2</v>
      </c>
    </row>
    <row r="16" spans="1:5">
      <c r="A16" s="64">
        <v>2015</v>
      </c>
      <c r="B16" s="65">
        <v>990</v>
      </c>
      <c r="C16" s="65">
        <v>12931</v>
      </c>
      <c r="D16" s="66">
        <f t="shared" si="2"/>
        <v>13921</v>
      </c>
      <c r="E16" s="109">
        <f t="shared" si="1"/>
        <v>0.24930449609620386</v>
      </c>
    </row>
    <row r="17" spans="1:5">
      <c r="A17" s="64">
        <v>2016</v>
      </c>
      <c r="B17" s="65">
        <v>942</v>
      </c>
      <c r="C17" s="65">
        <v>11259</v>
      </c>
      <c r="D17" s="66">
        <f t="shared" si="2"/>
        <v>12201</v>
      </c>
      <c r="E17" s="109">
        <f t="shared" si="1"/>
        <v>-0.12355434236046259</v>
      </c>
    </row>
    <row r="18" spans="1:5">
      <c r="A18" s="64">
        <v>2017</v>
      </c>
      <c r="B18" s="65">
        <v>1053</v>
      </c>
      <c r="C18" s="65">
        <v>14362</v>
      </c>
      <c r="D18" s="66">
        <f t="shared" si="2"/>
        <v>15415</v>
      </c>
      <c r="E18" s="109">
        <f t="shared" si="1"/>
        <v>0.26342103106302761</v>
      </c>
    </row>
    <row r="19" spans="1:5">
      <c r="A19" s="64">
        <v>2018</v>
      </c>
      <c r="B19" s="65">
        <v>1322</v>
      </c>
      <c r="C19" s="65">
        <v>14373</v>
      </c>
      <c r="D19" s="66">
        <f t="shared" si="2"/>
        <v>15695</v>
      </c>
      <c r="E19" s="109">
        <f t="shared" si="1"/>
        <v>1.8164125851443336E-2</v>
      </c>
    </row>
    <row r="20" spans="1:5">
      <c r="A20" s="64">
        <v>2019</v>
      </c>
      <c r="B20" s="65">
        <v>1419</v>
      </c>
      <c r="C20" s="65">
        <v>16509</v>
      </c>
      <c r="D20" s="66">
        <f t="shared" si="2"/>
        <v>17928</v>
      </c>
      <c r="E20" s="109">
        <f t="shared" si="1"/>
        <v>0.1422746097483274</v>
      </c>
    </row>
    <row r="21" spans="1:5">
      <c r="A21" s="64">
        <v>2020</v>
      </c>
      <c r="B21" s="65">
        <v>1599</v>
      </c>
      <c r="C21" s="65">
        <v>13998</v>
      </c>
      <c r="D21" s="66">
        <f t="shared" si="2"/>
        <v>15597</v>
      </c>
      <c r="E21" s="109">
        <f t="shared" si="1"/>
        <v>-0.13002008032128509</v>
      </c>
    </row>
    <row r="22" spans="1:5">
      <c r="A22" s="64">
        <v>2021</v>
      </c>
      <c r="B22" s="65">
        <v>2012</v>
      </c>
      <c r="C22" s="65">
        <v>15400</v>
      </c>
      <c r="D22" s="66">
        <f t="shared" ref="D22" si="3">SUM(B22:C22)</f>
        <v>17412</v>
      </c>
      <c r="E22" s="109">
        <f t="shared" ref="E22" si="4">D22/D21-1</f>
        <v>0.11636853241007894</v>
      </c>
    </row>
    <row r="23" spans="1:5">
      <c r="A23" s="110">
        <v>2022</v>
      </c>
      <c r="B23" s="111">
        <v>2089</v>
      </c>
      <c r="C23" s="111">
        <v>16710</v>
      </c>
      <c r="D23" s="112">
        <f t="shared" si="2"/>
        <v>18799</v>
      </c>
      <c r="E23" s="113">
        <f>D23/D22-1</f>
        <v>7.965770732827937E-2</v>
      </c>
    </row>
    <row r="24" spans="1:5">
      <c r="A24" s="74" t="s">
        <v>73</v>
      </c>
    </row>
    <row r="25" spans="1:5">
      <c r="A25" s="43"/>
    </row>
  </sheetData>
  <mergeCells count="1">
    <mergeCell ref="A1:C1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application by year</vt:lpstr>
      <vt:lpstr>by resident and non-resident</vt:lpstr>
      <vt:lpstr>by origin(2022)</vt:lpstr>
      <vt:lpstr>PCT</vt:lpstr>
      <vt:lpstr>Hague</vt:lpstr>
      <vt:lpstr>Madrid </vt:lpstr>
    </vt:vector>
  </TitlesOfParts>
  <Company>특허청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kipo</cp:lastModifiedBy>
  <cp:lastPrinted>2008-09-02T08:18:54Z</cp:lastPrinted>
  <dcterms:created xsi:type="dcterms:W3CDTF">2006-07-10T06:01:33Z</dcterms:created>
  <dcterms:modified xsi:type="dcterms:W3CDTF">2023-10-28T15:51:13Z</dcterms:modified>
</cp:coreProperties>
</file>