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ipo\Desktop\★데이터정책\★통계\5. 통계간행물\1. 연보\2023년\연보 영문\"/>
    </mc:Choice>
  </mc:AlternateContent>
  <xr:revisionPtr revIDLastSave="0" documentId="13_ncr:1_{C5D93BDF-5B7E-469B-B545-2456B5020F17}" xr6:coauthVersionLast="36" xr6:coauthVersionMax="36" xr10:uidLastSave="{00000000-0000-0000-0000-000000000000}"/>
  <bookViews>
    <workbookView xWindow="32760" yWindow="32760" windowWidth="12540" windowHeight="8625" tabRatio="817" xr2:uid="{00000000-000D-0000-FFFF-FFFF00000000}"/>
  </bookViews>
  <sheets>
    <sheet name="Examination disposals" sheetId="1" r:id="rId1"/>
    <sheet name="Examination Results(P,U)" sheetId="2" r:id="rId2"/>
    <sheet name="Examination Results(T,D)" sheetId="3" r:id="rId3"/>
  </sheets>
  <calcPr calcId="191029"/>
</workbook>
</file>

<file path=xl/calcChain.xml><?xml version="1.0" encoding="utf-8"?>
<calcChain xmlns="http://schemas.openxmlformats.org/spreadsheetml/2006/main">
  <c r="J98" i="3" l="1"/>
  <c r="I98" i="3"/>
  <c r="F98" i="3"/>
  <c r="J97" i="3"/>
  <c r="I97" i="3"/>
  <c r="F97" i="3"/>
  <c r="I51" i="3"/>
  <c r="J50" i="3"/>
  <c r="I50" i="3"/>
  <c r="F50" i="3"/>
  <c r="J49" i="3"/>
  <c r="I49" i="3"/>
  <c r="F49" i="3"/>
  <c r="L81" i="2"/>
  <c r="K81" i="2"/>
  <c r="G81" i="2"/>
  <c r="L79" i="2"/>
  <c r="K79" i="2"/>
  <c r="G79" i="2"/>
  <c r="L41" i="2"/>
  <c r="K41" i="2"/>
  <c r="G41" i="2"/>
  <c r="G39" i="2"/>
  <c r="K39" i="2"/>
  <c r="L39" i="2"/>
  <c r="G88" i="1" l="1"/>
  <c r="G87" i="1"/>
  <c r="G86" i="1"/>
  <c r="G85" i="1"/>
  <c r="J52" i="3" l="1"/>
  <c r="J51" i="3"/>
  <c r="J48" i="3"/>
  <c r="J47" i="3"/>
  <c r="I52" i="3"/>
  <c r="I48" i="3"/>
  <c r="I47" i="3"/>
  <c r="F52" i="3"/>
  <c r="F51" i="3"/>
  <c r="F48" i="3"/>
  <c r="F47" i="3"/>
  <c r="L83" i="2" l="1"/>
  <c r="K83" i="2"/>
  <c r="G83" i="2"/>
  <c r="L43" i="2"/>
  <c r="L37" i="2"/>
  <c r="K43" i="2"/>
  <c r="G43" i="2"/>
  <c r="G90" i="1" l="1"/>
  <c r="D89" i="1"/>
  <c r="G89" i="1" s="1"/>
  <c r="D85" i="1"/>
  <c r="J94" i="3" l="1"/>
  <c r="J93" i="3"/>
  <c r="F94" i="3"/>
  <c r="F93" i="3"/>
  <c r="J46" i="3"/>
  <c r="J45" i="3"/>
  <c r="I46" i="3"/>
  <c r="I45" i="3"/>
  <c r="F46" i="3"/>
  <c r="F45" i="3"/>
  <c r="G84" i="1"/>
  <c r="G82" i="1"/>
  <c r="G80" i="1"/>
  <c r="G78" i="1"/>
  <c r="G76" i="1"/>
  <c r="G66" i="1"/>
  <c r="G64" i="1"/>
  <c r="G83" i="1"/>
  <c r="G65" i="1"/>
  <c r="G63" i="1"/>
  <c r="I100" i="3"/>
  <c r="I99" i="3"/>
  <c r="I94" i="3"/>
  <c r="I93" i="3"/>
  <c r="L77" i="2"/>
  <c r="K77" i="2"/>
  <c r="G77" i="2"/>
  <c r="K33" i="2"/>
  <c r="K35" i="2"/>
  <c r="K37" i="2"/>
  <c r="G35" i="2"/>
  <c r="G37" i="2"/>
  <c r="J70" i="3"/>
  <c r="J69" i="3"/>
  <c r="D4" i="1"/>
  <c r="G4" i="1" s="1"/>
  <c r="L63" i="2"/>
  <c r="L23" i="2"/>
  <c r="L21" i="2"/>
  <c r="L19" i="2"/>
  <c r="L17" i="2"/>
  <c r="L15" i="2"/>
  <c r="D5" i="1"/>
  <c r="G5" i="1" s="1"/>
  <c r="D6" i="1"/>
  <c r="G6" i="1" s="1"/>
  <c r="D7" i="1"/>
  <c r="G7" i="1" s="1"/>
  <c r="D8" i="1"/>
  <c r="G8" i="1" s="1"/>
  <c r="D9" i="1"/>
  <c r="G9" i="1" s="1"/>
  <c r="D10" i="1"/>
  <c r="G10" i="1" s="1"/>
  <c r="D11" i="1"/>
  <c r="G11" i="1" s="1"/>
  <c r="D12" i="1"/>
  <c r="G12" i="1"/>
  <c r="D13" i="1"/>
  <c r="G13" i="1" s="1"/>
  <c r="D14" i="1"/>
  <c r="G14" i="1"/>
  <c r="D15" i="1"/>
  <c r="G15" i="1" s="1"/>
  <c r="D16" i="1"/>
  <c r="G16" i="1" s="1"/>
  <c r="D17" i="1"/>
  <c r="G17" i="1" s="1"/>
  <c r="D18" i="1"/>
  <c r="G18" i="1" s="1"/>
  <c r="D19" i="1"/>
  <c r="G19" i="1" s="1"/>
  <c r="D20" i="1"/>
  <c r="G20" i="1"/>
  <c r="D21" i="1"/>
  <c r="G21" i="1" s="1"/>
  <c r="D22" i="1"/>
  <c r="G22" i="1" s="1"/>
  <c r="D23" i="1"/>
  <c r="G23" i="1" s="1"/>
  <c r="D24" i="1"/>
  <c r="G24" i="1" s="1"/>
  <c r="D25" i="1"/>
  <c r="G25" i="1" s="1"/>
  <c r="D26" i="1"/>
  <c r="G26" i="1" s="1"/>
  <c r="D27" i="1"/>
  <c r="G27" i="1" s="1"/>
  <c r="D28" i="1"/>
  <c r="G28" i="1"/>
  <c r="D29" i="1"/>
  <c r="G29" i="1" s="1"/>
  <c r="D30" i="1"/>
  <c r="G30" i="1" s="1"/>
  <c r="D31" i="1"/>
  <c r="G31" i="1" s="1"/>
  <c r="D32" i="1"/>
  <c r="G32" i="1" s="1"/>
  <c r="D33" i="1"/>
  <c r="G33" i="1" s="1"/>
  <c r="D34" i="1"/>
  <c r="G34" i="1" s="1"/>
  <c r="D35" i="1"/>
  <c r="G35" i="1" s="1"/>
  <c r="D36" i="1"/>
  <c r="G36" i="1" s="1"/>
  <c r="D37" i="1"/>
  <c r="G37" i="1" s="1"/>
  <c r="D38" i="1"/>
  <c r="G38" i="1" s="1"/>
  <c r="D39" i="1"/>
  <c r="G39" i="1" s="1"/>
  <c r="D40" i="1"/>
  <c r="G40" i="1" s="1"/>
  <c r="D41" i="1"/>
  <c r="G41" i="1" s="1"/>
  <c r="D43" i="1"/>
  <c r="G44" i="1" s="1"/>
  <c r="D45" i="1"/>
  <c r="G45" i="1" s="1"/>
  <c r="G46" i="1"/>
  <c r="D47" i="1"/>
  <c r="G47" i="1" s="1"/>
  <c r="D49" i="1"/>
  <c r="G49" i="1"/>
  <c r="D51" i="1"/>
  <c r="G51" i="1" s="1"/>
  <c r="D53" i="1"/>
  <c r="G53" i="1" s="1"/>
  <c r="D55" i="1"/>
  <c r="G55" i="1" s="1"/>
  <c r="D57" i="1"/>
  <c r="G57" i="1" s="1"/>
  <c r="D59" i="1"/>
  <c r="G60" i="1" s="1"/>
  <c r="D61" i="1"/>
  <c r="G61" i="1" s="1"/>
  <c r="D67" i="1"/>
  <c r="G67" i="1"/>
  <c r="D69" i="1"/>
  <c r="G69" i="1" s="1"/>
  <c r="D71" i="1"/>
  <c r="G71" i="1"/>
  <c r="G72" i="1"/>
  <c r="D73" i="1"/>
  <c r="G74" i="1" s="1"/>
  <c r="G75" i="1"/>
  <c r="G77" i="1"/>
  <c r="G79" i="1"/>
  <c r="G81" i="1"/>
  <c r="K5" i="2"/>
  <c r="L5" i="2"/>
  <c r="G6" i="2"/>
  <c r="K6" i="2"/>
  <c r="L6" i="2"/>
  <c r="G7" i="2"/>
  <c r="K7" i="2"/>
  <c r="L7" i="2"/>
  <c r="G8" i="2"/>
  <c r="K8" i="2"/>
  <c r="L8" i="2"/>
  <c r="G9" i="2"/>
  <c r="K9" i="2"/>
  <c r="L9" i="2"/>
  <c r="G10" i="2"/>
  <c r="K10" i="2"/>
  <c r="L10" i="2"/>
  <c r="G11" i="2"/>
  <c r="K11" i="2"/>
  <c r="L11" i="2"/>
  <c r="G12" i="2"/>
  <c r="K12" i="2"/>
  <c r="L12" i="2"/>
  <c r="G13" i="2"/>
  <c r="K13" i="2"/>
  <c r="L13" i="2"/>
  <c r="G15" i="2"/>
  <c r="K15" i="2"/>
  <c r="G17" i="2"/>
  <c r="K17" i="2"/>
  <c r="G19" i="2"/>
  <c r="K19" i="2"/>
  <c r="G21" i="2"/>
  <c r="K21" i="2"/>
  <c r="G23" i="2"/>
  <c r="K23" i="2"/>
  <c r="G25" i="2"/>
  <c r="K25" i="2"/>
  <c r="L25" i="2"/>
  <c r="G27" i="2"/>
  <c r="K27" i="2"/>
  <c r="L27" i="2"/>
  <c r="G29" i="2"/>
  <c r="K29" i="2"/>
  <c r="L29" i="2"/>
  <c r="G31" i="2"/>
  <c r="K31" i="2"/>
  <c r="L31" i="2"/>
  <c r="G33" i="2"/>
  <c r="L33" i="2"/>
  <c r="L35" i="2"/>
  <c r="K45" i="2"/>
  <c r="L45" i="2"/>
  <c r="G46" i="2"/>
  <c r="K46" i="2"/>
  <c r="L46" i="2"/>
  <c r="G47" i="2"/>
  <c r="K47" i="2"/>
  <c r="L47" i="2"/>
  <c r="G48" i="2"/>
  <c r="K48" i="2"/>
  <c r="L48" i="2"/>
  <c r="G49" i="2"/>
  <c r="K49" i="2"/>
  <c r="L49" i="2"/>
  <c r="G50" i="2"/>
  <c r="K50" i="2"/>
  <c r="L50" i="2"/>
  <c r="G51" i="2"/>
  <c r="K51" i="2"/>
  <c r="L51" i="2"/>
  <c r="G52" i="2"/>
  <c r="K52" i="2"/>
  <c r="L52" i="2"/>
  <c r="G53" i="2"/>
  <c r="K53" i="2"/>
  <c r="L53" i="2"/>
  <c r="G55" i="2"/>
  <c r="K55" i="2"/>
  <c r="L55" i="2"/>
  <c r="G57" i="2"/>
  <c r="K57" i="2"/>
  <c r="L57" i="2"/>
  <c r="G59" i="2"/>
  <c r="K59" i="2"/>
  <c r="L59" i="2"/>
  <c r="G61" i="2"/>
  <c r="K61" i="2"/>
  <c r="L61" i="2"/>
  <c r="G63" i="2"/>
  <c r="K63" i="2"/>
  <c r="G65" i="2"/>
  <c r="K65" i="2"/>
  <c r="L65" i="2"/>
  <c r="G67" i="2"/>
  <c r="K67" i="2"/>
  <c r="L67" i="2"/>
  <c r="G69" i="2"/>
  <c r="K69" i="2"/>
  <c r="L69" i="2"/>
  <c r="G71" i="2"/>
  <c r="K71" i="2"/>
  <c r="L71" i="2"/>
  <c r="G73" i="2"/>
  <c r="K73" i="2"/>
  <c r="L73" i="2"/>
  <c r="G75" i="2"/>
  <c r="K75" i="2"/>
  <c r="L75" i="2"/>
  <c r="I5" i="3"/>
  <c r="J5" i="3"/>
  <c r="I6" i="3"/>
  <c r="J6" i="3"/>
  <c r="F7" i="3"/>
  <c r="I7" i="3"/>
  <c r="J7" i="3"/>
  <c r="F8" i="3"/>
  <c r="I8" i="3"/>
  <c r="J8" i="3"/>
  <c r="F9" i="3"/>
  <c r="I9" i="3"/>
  <c r="J9" i="3"/>
  <c r="F10" i="3"/>
  <c r="I10" i="3"/>
  <c r="J10" i="3"/>
  <c r="F11" i="3"/>
  <c r="I11" i="3"/>
  <c r="J11" i="3"/>
  <c r="F12" i="3"/>
  <c r="I12" i="3"/>
  <c r="J12" i="3"/>
  <c r="F13" i="3"/>
  <c r="I13" i="3"/>
  <c r="J13" i="3"/>
  <c r="F14" i="3"/>
  <c r="I14" i="3"/>
  <c r="J14" i="3"/>
  <c r="F15" i="3"/>
  <c r="I15" i="3"/>
  <c r="J15" i="3"/>
  <c r="F16" i="3"/>
  <c r="I16" i="3"/>
  <c r="J16" i="3"/>
  <c r="F17" i="3"/>
  <c r="I17" i="3"/>
  <c r="J17" i="3"/>
  <c r="F18" i="3"/>
  <c r="I18" i="3"/>
  <c r="J18" i="3"/>
  <c r="F19" i="3"/>
  <c r="I19" i="3"/>
  <c r="J19" i="3"/>
  <c r="F20" i="3"/>
  <c r="I20" i="3"/>
  <c r="J20" i="3"/>
  <c r="F21" i="3"/>
  <c r="I21" i="3"/>
  <c r="J21" i="3"/>
  <c r="F22" i="3"/>
  <c r="I22" i="3"/>
  <c r="J22" i="3"/>
  <c r="F23" i="3"/>
  <c r="I23" i="3"/>
  <c r="J23" i="3"/>
  <c r="F24" i="3"/>
  <c r="I24" i="3"/>
  <c r="J24" i="3"/>
  <c r="F25" i="3"/>
  <c r="I25" i="3"/>
  <c r="J25" i="3"/>
  <c r="F26" i="3"/>
  <c r="I26" i="3"/>
  <c r="J26" i="3"/>
  <c r="F27" i="3"/>
  <c r="I27" i="3"/>
  <c r="J27" i="3"/>
  <c r="F28" i="3"/>
  <c r="I28" i="3"/>
  <c r="J28" i="3"/>
  <c r="F29" i="3"/>
  <c r="I29" i="3"/>
  <c r="J29" i="3"/>
  <c r="F30" i="3"/>
  <c r="I30" i="3"/>
  <c r="J30" i="3"/>
  <c r="F31" i="3"/>
  <c r="J31" i="3"/>
  <c r="F32" i="3"/>
  <c r="J32" i="3"/>
  <c r="F33" i="3"/>
  <c r="J33" i="3"/>
  <c r="F34" i="3"/>
  <c r="J34" i="3"/>
  <c r="F35" i="3"/>
  <c r="I35" i="3"/>
  <c r="J35" i="3"/>
  <c r="F36" i="3"/>
  <c r="I36" i="3"/>
  <c r="J36" i="3"/>
  <c r="F37" i="3"/>
  <c r="I37" i="3"/>
  <c r="J37" i="3"/>
  <c r="F38" i="3"/>
  <c r="I38" i="3"/>
  <c r="J38" i="3"/>
  <c r="F39" i="3"/>
  <c r="I39" i="3"/>
  <c r="J39" i="3"/>
  <c r="F40" i="3"/>
  <c r="I40" i="3"/>
  <c r="J40" i="3"/>
  <c r="F41" i="3"/>
  <c r="I41" i="3"/>
  <c r="J41" i="3"/>
  <c r="F42" i="3"/>
  <c r="I42" i="3"/>
  <c r="J42" i="3"/>
  <c r="F43" i="3"/>
  <c r="I43" i="3"/>
  <c r="J43" i="3"/>
  <c r="F44" i="3"/>
  <c r="I44" i="3"/>
  <c r="J44" i="3"/>
  <c r="I53" i="3"/>
  <c r="J53" i="3"/>
  <c r="I54" i="3"/>
  <c r="J54" i="3"/>
  <c r="F55" i="3"/>
  <c r="I55" i="3"/>
  <c r="J55" i="3"/>
  <c r="F56" i="3"/>
  <c r="I56" i="3"/>
  <c r="J56" i="3"/>
  <c r="F57" i="3"/>
  <c r="I57" i="3"/>
  <c r="J57" i="3"/>
  <c r="F58" i="3"/>
  <c r="I58" i="3"/>
  <c r="J58" i="3"/>
  <c r="F59" i="3"/>
  <c r="I59" i="3"/>
  <c r="J59" i="3"/>
  <c r="F60" i="3"/>
  <c r="I60" i="3"/>
  <c r="J60" i="3"/>
  <c r="F61" i="3"/>
  <c r="I61" i="3"/>
  <c r="J61" i="3"/>
  <c r="F62" i="3"/>
  <c r="I62" i="3"/>
  <c r="J62" i="3"/>
  <c r="F63" i="3"/>
  <c r="I63" i="3"/>
  <c r="J63" i="3"/>
  <c r="F64" i="3"/>
  <c r="I64" i="3"/>
  <c r="J64" i="3"/>
  <c r="F65" i="3"/>
  <c r="I65" i="3"/>
  <c r="J65" i="3"/>
  <c r="F66" i="3"/>
  <c r="I66" i="3"/>
  <c r="J66" i="3"/>
  <c r="F67" i="3"/>
  <c r="I67" i="3"/>
  <c r="J67" i="3"/>
  <c r="F68" i="3"/>
  <c r="I68" i="3"/>
  <c r="J68" i="3"/>
  <c r="F70" i="3"/>
  <c r="F71" i="3"/>
  <c r="I71" i="3"/>
  <c r="J71" i="3"/>
  <c r="F72" i="3"/>
  <c r="I72" i="3"/>
  <c r="J72" i="3"/>
  <c r="F73" i="3"/>
  <c r="I73" i="3"/>
  <c r="J73" i="3"/>
  <c r="F74" i="3"/>
  <c r="I74" i="3"/>
  <c r="J74" i="3"/>
  <c r="F75" i="3"/>
  <c r="I75" i="3"/>
  <c r="J75" i="3"/>
  <c r="F76" i="3"/>
  <c r="I76" i="3"/>
  <c r="J76" i="3"/>
  <c r="F77" i="3"/>
  <c r="I77" i="3"/>
  <c r="J77" i="3"/>
  <c r="F78" i="3"/>
  <c r="I78" i="3"/>
  <c r="J78" i="3"/>
  <c r="F79" i="3"/>
  <c r="I79" i="3"/>
  <c r="J79" i="3"/>
  <c r="F80" i="3"/>
  <c r="J80" i="3"/>
  <c r="F81" i="3"/>
  <c r="I81" i="3"/>
  <c r="J81" i="3"/>
  <c r="F82" i="3"/>
  <c r="I82" i="3"/>
  <c r="J82" i="3"/>
  <c r="F83" i="3"/>
  <c r="I83" i="3"/>
  <c r="J83" i="3"/>
  <c r="F84" i="3"/>
  <c r="I84" i="3"/>
  <c r="J84" i="3"/>
  <c r="F85" i="3"/>
  <c r="I85" i="3"/>
  <c r="J85" i="3"/>
  <c r="F86" i="3"/>
  <c r="I86" i="3"/>
  <c r="J86" i="3"/>
  <c r="F87" i="3"/>
  <c r="I87" i="3"/>
  <c r="J87" i="3"/>
  <c r="F88" i="3"/>
  <c r="I88" i="3"/>
  <c r="J88" i="3"/>
  <c r="F89" i="3"/>
  <c r="I89" i="3"/>
  <c r="J89" i="3"/>
  <c r="F90" i="3"/>
  <c r="I90" i="3"/>
  <c r="J90" i="3"/>
  <c r="F91" i="3"/>
  <c r="I91" i="3"/>
  <c r="J91" i="3"/>
  <c r="F92" i="3"/>
  <c r="I92" i="3"/>
  <c r="J92" i="3"/>
  <c r="F99" i="3"/>
  <c r="J99" i="3"/>
  <c r="F100" i="3"/>
  <c r="J100" i="3"/>
  <c r="G50" i="1"/>
  <c r="G68" i="1"/>
  <c r="G58" i="1" l="1"/>
  <c r="G54" i="1"/>
  <c r="G59" i="1"/>
  <c r="G73" i="1"/>
  <c r="G43" i="1"/>
  <c r="G62" i="1"/>
  <c r="G42" i="1"/>
  <c r="G52" i="1"/>
  <c r="G70" i="1"/>
  <c r="G56" i="1"/>
  <c r="G48" i="1"/>
</calcChain>
</file>

<file path=xl/sharedStrings.xml><?xml version="1.0" encoding="utf-8"?>
<sst xmlns="http://schemas.openxmlformats.org/spreadsheetml/2006/main" count="62" uniqueCount="31">
  <si>
    <t>Note 1: Before 2006, Registration Ratio = Registration Decisions / (Registration Decisions+Refusal)
       2: After 2007, Registration Ratio = Registration Decisions / (Registration Decisions+Refusal+Withdrawl·Disclaim after First Action)</t>
  </si>
  <si>
    <t>Final decision</t>
  </si>
  <si>
    <t>Classification</t>
  </si>
  <si>
    <t>First action</t>
  </si>
  <si>
    <t>Utility models</t>
  </si>
  <si>
    <t>Utility Models</t>
  </si>
  <si>
    <t>`</t>
  </si>
  <si>
    <t>-</t>
  </si>
  <si>
    <t>Subtotal</t>
  </si>
  <si>
    <t>Trademarks</t>
  </si>
  <si>
    <t xml:space="preserve">Refusals
</t>
  </si>
  <si>
    <t>Refusals</t>
  </si>
  <si>
    <t>Withdrawl·Disclaim·Invalidation
(after First Action)</t>
  </si>
  <si>
    <t>Note 1: Figures in parenthesis include multiple applications.</t>
  </si>
  <si>
    <t>Recommendation for amendment</t>
  </si>
  <si>
    <r>
      <t>Recommendation for amendment</t>
    </r>
    <r>
      <rPr>
        <sz val="6"/>
        <color indexed="8"/>
        <rFont val="돋움"/>
        <family val="3"/>
        <charset val="129"/>
      </rPr>
      <t xml:space="preserve">
</t>
    </r>
  </si>
  <si>
    <t>Withdrawal·disclaim</t>
  </si>
  <si>
    <t>Patents</t>
  </si>
  <si>
    <t xml:space="preserve">Total
</t>
  </si>
  <si>
    <t xml:space="preserve">Others
</t>
  </si>
  <si>
    <t>Year</t>
  </si>
  <si>
    <t>Designs</t>
  </si>
  <si>
    <t>Total</t>
  </si>
  <si>
    <t>Others</t>
  </si>
  <si>
    <t>Registration 
decision
rate</t>
  </si>
  <si>
    <t>Registration decisions</t>
  </si>
  <si>
    <t>First actions by year</t>
  </si>
  <si>
    <t>Note 1: Registration Ratio = Registration Decisions/(Registration Decisions+Refusals)</t>
  </si>
  <si>
    <t>Note 2: Figures in parenthesis include multiple applications.</t>
    <phoneticPr fontId="15" type="noConversion"/>
  </si>
  <si>
    <t>Details of examination activities for patents and utility models</t>
  </si>
  <si>
    <t>Details of examination activities for trademarks and designs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</si>
</sst>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#,###&quot; &quot;"/>
    <numFmt numFmtId="177" formatCode="\(#,###\)"/>
    <numFmt numFmtId="178" formatCode="0.0%&quot; &quot;"/>
    <numFmt numFmtId="179" formatCode="\(0.0%\)"/>
    <numFmt numFmtId="180" formatCode="#,##0_);[Red]\(#,##0\)"/>
    <numFmt numFmtId="181" formatCode="#,##0_);\(#,##0\)"/>
    <numFmt numFmtId="182" formatCode="\(#,##0\)"/>
    <numFmt numFmtId="183" formatCode="\(#,###&quot; &quot;\)"/>
    <numFmt numFmtId="184" formatCode="0.0%"/>
    <numFmt numFmtId="185" formatCode="#,##0&quot; &quot;"/>
    <numFmt numFmtId="186" formatCode="#,###"/>
  </numFmts>
  <fonts count="3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0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9.9"/>
      <color indexed="8"/>
      <name val="휴먼명조,한컴돋움"/>
      <family val="3"/>
      <charset val="129"/>
    </font>
    <font>
      <sz val="9"/>
      <color indexed="8"/>
      <name val="돋움"/>
      <family val="3"/>
      <charset val="129"/>
    </font>
    <font>
      <b/>
      <sz val="11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sz val="6"/>
      <color indexed="8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sz val="11"/>
      <color rgb="FFFA7D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51">
    <xf numFmtId="0" fontId="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29" borderId="27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3" borderId="28" applyNumberFormat="0" applyFont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22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32" borderId="29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0" fontId="24" fillId="0" borderId="30" applyNumberFormat="0" applyFill="0" applyAlignment="0" applyProtection="0">
      <alignment vertical="center"/>
    </xf>
    <xf numFmtId="0" fontId="5" fillId="0" borderId="31" applyNumberFormat="0" applyFill="0" applyAlignment="0" applyProtection="0">
      <alignment vertical="center"/>
    </xf>
    <xf numFmtId="0" fontId="25" fillId="2" borderId="2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2" applyNumberFormat="0" applyFill="0" applyAlignment="0" applyProtection="0">
      <alignment vertical="center"/>
    </xf>
    <xf numFmtId="0" fontId="28" fillId="0" borderId="33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29" borderId="35" applyNumberFormat="0" applyAlignment="0" applyProtection="0">
      <alignment vertical="center"/>
    </xf>
    <xf numFmtId="0" fontId="14" fillId="0" borderId="0"/>
    <xf numFmtId="0" fontId="14" fillId="0" borderId="0">
      <alignment vertical="center"/>
    </xf>
  </cellStyleXfs>
  <cellXfs count="198">
    <xf numFmtId="0" fontId="0" fillId="0" borderId="0" xfId="0" applyNumberForma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41" fontId="6" fillId="0" borderId="5" xfId="36" applyNumberFormat="1" applyFont="1" applyFill="1" applyBorder="1">
      <alignment vertical="center"/>
    </xf>
    <xf numFmtId="0" fontId="6" fillId="0" borderId="6" xfId="0" applyNumberFormat="1" applyFont="1" applyFill="1" applyBorder="1" applyAlignment="1">
      <alignment horizontal="center" vertical="center"/>
    </xf>
    <xf numFmtId="0" fontId="0" fillId="0" borderId="0" xfId="0" applyNumberFormat="1" applyFont="1">
      <alignment vertical="center"/>
    </xf>
    <xf numFmtId="41" fontId="6" fillId="0" borderId="7" xfId="36" applyNumberFormat="1" applyFont="1" applyFill="1" applyBorder="1">
      <alignment vertical="center"/>
    </xf>
    <xf numFmtId="41" fontId="7" fillId="0" borderId="5" xfId="36" applyNumberFormat="1" applyFont="1" applyFill="1" applyBorder="1">
      <alignment vertical="center"/>
    </xf>
    <xf numFmtId="41" fontId="6" fillId="0" borderId="8" xfId="36" applyNumberFormat="1" applyFont="1" applyFill="1" applyBorder="1">
      <alignment vertical="center"/>
    </xf>
    <xf numFmtId="0" fontId="8" fillId="0" borderId="0" xfId="0" applyNumberFormat="1" applyFont="1">
      <alignment vertical="center"/>
    </xf>
    <xf numFmtId="177" fontId="6" fillId="0" borderId="0" xfId="50" applyNumberFormat="1" applyFont="1" applyFill="1" applyBorder="1">
      <alignment vertical="center"/>
    </xf>
    <xf numFmtId="177" fontId="6" fillId="0" borderId="9" xfId="50" applyNumberFormat="1" applyFont="1" applyFill="1" applyBorder="1">
      <alignment vertical="center"/>
    </xf>
    <xf numFmtId="0" fontId="6" fillId="0" borderId="10" xfId="0" applyNumberFormat="1" applyFont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vertical="center"/>
    </xf>
    <xf numFmtId="181" fontId="6" fillId="0" borderId="5" xfId="0" applyNumberFormat="1" applyFont="1" applyFill="1" applyBorder="1" applyAlignment="1">
      <alignment horizontal="right" vertical="center" wrapText="1"/>
    </xf>
    <xf numFmtId="176" fontId="6" fillId="0" borderId="5" xfId="0" applyNumberFormat="1" applyFont="1" applyFill="1" applyBorder="1" applyAlignment="1">
      <alignment horizontal="right" vertical="center" wrapText="1"/>
    </xf>
    <xf numFmtId="177" fontId="6" fillId="0" borderId="5" xfId="0" applyNumberFormat="1" applyFont="1" applyFill="1" applyBorder="1" applyAlignment="1">
      <alignment horizontal="right" vertical="center" wrapText="1"/>
    </xf>
    <xf numFmtId="178" fontId="6" fillId="0" borderId="7" xfId="29" applyNumberFormat="1" applyFont="1" applyFill="1" applyBorder="1" applyAlignment="1">
      <alignment vertical="center"/>
    </xf>
    <xf numFmtId="0" fontId="6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vertical="center"/>
    </xf>
    <xf numFmtId="177" fontId="6" fillId="0" borderId="5" xfId="0" applyNumberFormat="1" applyFont="1" applyBorder="1" applyAlignment="1">
      <alignment vertical="center"/>
    </xf>
    <xf numFmtId="3" fontId="6" fillId="0" borderId="5" xfId="0" applyNumberFormat="1" applyFont="1" applyBorder="1" applyAlignment="1">
      <alignment horizontal="right" vertical="center" wrapText="1"/>
    </xf>
    <xf numFmtId="0" fontId="6" fillId="0" borderId="5" xfId="0" applyNumberFormat="1" applyFont="1" applyBorder="1" applyAlignment="1">
      <alignment horizontal="right" vertical="center" wrapText="1"/>
    </xf>
    <xf numFmtId="183" fontId="6" fillId="0" borderId="5" xfId="0" applyNumberFormat="1" applyFont="1" applyBorder="1" applyAlignment="1">
      <alignment horizontal="right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right" vertical="center" wrapText="1"/>
    </xf>
    <xf numFmtId="0" fontId="6" fillId="0" borderId="5" xfId="0" applyNumberFormat="1" applyFont="1" applyFill="1" applyBorder="1" applyAlignment="1">
      <alignment horizontal="right" vertical="center" wrapText="1"/>
    </xf>
    <xf numFmtId="182" fontId="6" fillId="0" borderId="5" xfId="0" applyNumberFormat="1" applyFont="1" applyBorder="1" applyAlignment="1">
      <alignment horizontal="right" vertical="center" wrapText="1"/>
    </xf>
    <xf numFmtId="178" fontId="6" fillId="0" borderId="7" xfId="29" applyNumberFormat="1" applyFont="1" applyBorder="1" applyAlignment="1">
      <alignment vertical="center"/>
    </xf>
    <xf numFmtId="179" fontId="6" fillId="0" borderId="7" xfId="29" applyNumberFormat="1" applyFont="1" applyBorder="1" applyAlignment="1">
      <alignment vertical="center"/>
    </xf>
    <xf numFmtId="0" fontId="6" fillId="0" borderId="11" xfId="0" applyNumberFormat="1" applyFont="1" applyBorder="1" applyAlignment="1">
      <alignment horizontal="center" vertical="center"/>
    </xf>
    <xf numFmtId="0" fontId="9" fillId="0" borderId="11" xfId="0" applyNumberFormat="1" applyFont="1" applyBorder="1" applyAlignment="1">
      <alignment horizontal="center" vertical="center" wrapText="1"/>
    </xf>
    <xf numFmtId="176" fontId="6" fillId="0" borderId="11" xfId="0" applyNumberFormat="1" applyFont="1" applyBorder="1" applyAlignment="1">
      <alignment vertical="center"/>
    </xf>
    <xf numFmtId="178" fontId="6" fillId="0" borderId="12" xfId="29" applyNumberFormat="1" applyFont="1" applyBorder="1" applyAlignment="1">
      <alignment vertical="center"/>
    </xf>
    <xf numFmtId="0" fontId="12" fillId="0" borderId="0" xfId="0" applyNumberFormat="1" applyFont="1">
      <alignment vertical="center"/>
    </xf>
    <xf numFmtId="0" fontId="11" fillId="0" borderId="0" xfId="0" applyNumberFormat="1" applyFont="1">
      <alignment vertical="center"/>
    </xf>
    <xf numFmtId="0" fontId="6" fillId="0" borderId="0" xfId="0" applyNumberFormat="1" applyFont="1" applyFill="1" applyAlignment="1">
      <alignment vertical="center"/>
    </xf>
    <xf numFmtId="0" fontId="10" fillId="0" borderId="13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41" fontId="0" fillId="0" borderId="0" xfId="36" applyNumberFormat="1" applyFont="1">
      <alignment vertical="center"/>
    </xf>
    <xf numFmtId="41" fontId="8" fillId="0" borderId="0" xfId="36" applyNumberFormat="1" applyFont="1">
      <alignment vertical="center"/>
    </xf>
    <xf numFmtId="3" fontId="16" fillId="0" borderId="5" xfId="0" applyNumberFormat="1" applyFont="1" applyBorder="1" applyAlignment="1">
      <alignment horizontal="right" vertical="center" wrapText="1"/>
    </xf>
    <xf numFmtId="0" fontId="17" fillId="0" borderId="0" xfId="0" applyNumberFormat="1" applyFont="1">
      <alignment vertical="center"/>
    </xf>
    <xf numFmtId="184" fontId="0" fillId="0" borderId="0" xfId="29" applyNumberFormat="1" applyFont="1">
      <alignment vertical="center"/>
    </xf>
    <xf numFmtId="184" fontId="8" fillId="0" borderId="0" xfId="29" applyNumberFormat="1" applyFont="1">
      <alignment vertical="center"/>
    </xf>
    <xf numFmtId="0" fontId="32" fillId="0" borderId="0" xfId="0" applyNumberFormat="1" applyFont="1">
      <alignment vertical="center"/>
    </xf>
    <xf numFmtId="41" fontId="6" fillId="0" borderId="0" xfId="50" applyNumberFormat="1" applyFont="1" applyFill="1" applyBorder="1">
      <alignment vertical="center"/>
    </xf>
    <xf numFmtId="177" fontId="6" fillId="0" borderId="5" xfId="36" applyNumberFormat="1" applyFont="1" applyFill="1" applyBorder="1">
      <alignment vertical="center"/>
    </xf>
    <xf numFmtId="177" fontId="16" fillId="0" borderId="5" xfId="0" applyNumberFormat="1" applyFont="1" applyFill="1" applyBorder="1" applyAlignment="1">
      <alignment horizontal="right" vertical="center" wrapText="1"/>
    </xf>
    <xf numFmtId="0" fontId="8" fillId="0" borderId="0" xfId="0" applyNumberFormat="1" applyFont="1" applyFill="1" applyAlignment="1">
      <alignment vertical="center"/>
    </xf>
    <xf numFmtId="177" fontId="6" fillId="0" borderId="14" xfId="50" applyNumberFormat="1" applyFont="1" applyFill="1" applyBorder="1">
      <alignment vertical="center"/>
    </xf>
    <xf numFmtId="177" fontId="6" fillId="0" borderId="5" xfId="50" applyNumberFormat="1" applyFont="1" applyFill="1" applyBorder="1">
      <alignment vertical="center"/>
    </xf>
    <xf numFmtId="177" fontId="6" fillId="0" borderId="7" xfId="50" applyNumberFormat="1" applyFont="1" applyFill="1" applyBorder="1">
      <alignment vertical="center"/>
    </xf>
    <xf numFmtId="177" fontId="6" fillId="0" borderId="8" xfId="50" applyNumberFormat="1" applyFont="1" applyFill="1" applyBorder="1">
      <alignment vertical="center"/>
    </xf>
    <xf numFmtId="0" fontId="16" fillId="0" borderId="6" xfId="0" applyNumberFormat="1" applyFont="1" applyFill="1" applyBorder="1" applyAlignment="1">
      <alignment horizontal="center" vertical="center"/>
    </xf>
    <xf numFmtId="41" fontId="16" fillId="0" borderId="8" xfId="36" applyNumberFormat="1" applyFont="1" applyFill="1" applyBorder="1">
      <alignment vertical="center"/>
    </xf>
    <xf numFmtId="41" fontId="16" fillId="0" borderId="5" xfId="36" applyNumberFormat="1" applyFont="1" applyFill="1" applyBorder="1">
      <alignment vertical="center"/>
    </xf>
    <xf numFmtId="41" fontId="16" fillId="0" borderId="8" xfId="50" applyNumberFormat="1" applyFont="1" applyFill="1" applyBorder="1">
      <alignment vertical="center"/>
    </xf>
    <xf numFmtId="41" fontId="16" fillId="0" borderId="7" xfId="36" applyNumberFormat="1" applyFont="1" applyFill="1" applyBorder="1">
      <alignment vertical="center"/>
    </xf>
    <xf numFmtId="177" fontId="16" fillId="0" borderId="5" xfId="36" applyNumberFormat="1" applyFont="1" applyFill="1" applyBorder="1">
      <alignment vertical="center"/>
    </xf>
    <xf numFmtId="177" fontId="16" fillId="0" borderId="8" xfId="50" applyNumberFormat="1" applyFont="1" applyFill="1" applyBorder="1">
      <alignment vertical="center"/>
    </xf>
    <xf numFmtId="181" fontId="16" fillId="0" borderId="5" xfId="0" applyNumberFormat="1" applyFont="1" applyFill="1" applyBorder="1" applyAlignment="1">
      <alignment horizontal="right" vertical="center" wrapText="1"/>
    </xf>
    <xf numFmtId="182" fontId="16" fillId="0" borderId="5" xfId="0" applyNumberFormat="1" applyFont="1" applyFill="1" applyBorder="1" applyAlignment="1">
      <alignment horizontal="right" vertical="center" wrapText="1"/>
    </xf>
    <xf numFmtId="0" fontId="16" fillId="0" borderId="5" xfId="0" applyNumberFormat="1" applyFont="1" applyFill="1" applyBorder="1" applyAlignment="1">
      <alignment horizontal="center" vertical="center"/>
    </xf>
    <xf numFmtId="178" fontId="16" fillId="0" borderId="7" xfId="29" applyNumberFormat="1" applyFont="1" applyBorder="1" applyAlignment="1">
      <alignment vertical="center"/>
    </xf>
    <xf numFmtId="182" fontId="16" fillId="0" borderId="5" xfId="0" applyNumberFormat="1" applyFont="1" applyBorder="1" applyAlignment="1">
      <alignment horizontal="right" vertical="center" wrapText="1"/>
    </xf>
    <xf numFmtId="177" fontId="16" fillId="0" borderId="5" xfId="0" applyNumberFormat="1" applyFont="1" applyBorder="1" applyAlignment="1">
      <alignment vertical="center"/>
    </xf>
    <xf numFmtId="179" fontId="16" fillId="0" borderId="7" xfId="29" applyNumberFormat="1" applyFont="1" applyBorder="1" applyAlignment="1">
      <alignment vertical="center"/>
    </xf>
    <xf numFmtId="176" fontId="16" fillId="0" borderId="5" xfId="0" applyNumberFormat="1" applyFont="1" applyBorder="1" applyAlignment="1">
      <alignment vertical="center"/>
    </xf>
    <xf numFmtId="41" fontId="16" fillId="0" borderId="5" xfId="50" applyNumberFormat="1" applyFont="1" applyFill="1" applyBorder="1">
      <alignment vertical="center"/>
    </xf>
    <xf numFmtId="177" fontId="16" fillId="0" borderId="11" xfId="50" applyNumberFormat="1" applyFont="1" applyFill="1" applyBorder="1">
      <alignment vertical="center"/>
    </xf>
    <xf numFmtId="177" fontId="16" fillId="0" borderId="0" xfId="50" applyNumberFormat="1" applyFont="1" applyFill="1" applyBorder="1">
      <alignment vertical="center"/>
    </xf>
    <xf numFmtId="177" fontId="16" fillId="0" borderId="5" xfId="50" applyNumberFormat="1" applyFont="1" applyFill="1" applyBorder="1">
      <alignment vertical="center"/>
    </xf>
    <xf numFmtId="176" fontId="16" fillId="0" borderId="5" xfId="36" applyNumberFormat="1" applyFont="1" applyFill="1" applyBorder="1">
      <alignment vertical="center"/>
    </xf>
    <xf numFmtId="176" fontId="16" fillId="0" borderId="5" xfId="50" applyNumberFormat="1" applyFont="1" applyFill="1" applyBorder="1">
      <alignment vertical="center"/>
    </xf>
    <xf numFmtId="176" fontId="16" fillId="0" borderId="5" xfId="0" applyNumberFormat="1" applyFont="1" applyFill="1" applyBorder="1" applyAlignment="1">
      <alignment vertical="center"/>
    </xf>
    <xf numFmtId="180" fontId="16" fillId="0" borderId="5" xfId="0" applyNumberFormat="1" applyFont="1" applyFill="1" applyBorder="1" applyAlignment="1">
      <alignment horizontal="right" vertical="center" wrapText="1"/>
    </xf>
    <xf numFmtId="181" fontId="16" fillId="0" borderId="5" xfId="0" applyNumberFormat="1" applyFont="1" applyFill="1" applyBorder="1" applyAlignment="1">
      <alignment vertical="center" wrapText="1"/>
    </xf>
    <xf numFmtId="182" fontId="16" fillId="0" borderId="5" xfId="0" applyNumberFormat="1" applyFont="1" applyFill="1" applyBorder="1" applyAlignment="1">
      <alignment vertical="center" wrapText="1"/>
    </xf>
    <xf numFmtId="176" fontId="16" fillId="0" borderId="5" xfId="0" applyNumberFormat="1" applyFont="1" applyFill="1" applyBorder="1" applyAlignment="1">
      <alignment horizontal="right" vertical="center" wrapText="1"/>
    </xf>
    <xf numFmtId="0" fontId="18" fillId="4" borderId="13" xfId="0" applyNumberFormat="1" applyFont="1" applyFill="1" applyBorder="1" applyAlignment="1">
      <alignment horizontal="center" vertical="center"/>
    </xf>
    <xf numFmtId="182" fontId="18" fillId="4" borderId="13" xfId="0" applyNumberFormat="1" applyFont="1" applyFill="1" applyBorder="1" applyAlignment="1">
      <alignment horizontal="right" vertical="center" wrapText="1"/>
    </xf>
    <xf numFmtId="185" fontId="16" fillId="0" borderId="5" xfId="0" applyNumberFormat="1" applyFont="1" applyBorder="1" applyAlignment="1">
      <alignment horizontal="right" vertical="center" wrapText="1"/>
    </xf>
    <xf numFmtId="185" fontId="16" fillId="0" borderId="5" xfId="0" applyNumberFormat="1" applyFont="1" applyFill="1" applyBorder="1" applyAlignment="1">
      <alignment horizontal="right" vertical="center" wrapText="1"/>
    </xf>
    <xf numFmtId="185" fontId="16" fillId="0" borderId="5" xfId="0" applyNumberFormat="1" applyFont="1" applyBorder="1" applyAlignment="1">
      <alignment vertical="center"/>
    </xf>
    <xf numFmtId="181" fontId="18" fillId="4" borderId="13" xfId="0" applyNumberFormat="1" applyFont="1" applyFill="1" applyBorder="1" applyAlignment="1">
      <alignment horizontal="right" vertical="center" wrapText="1"/>
    </xf>
    <xf numFmtId="177" fontId="18" fillId="4" borderId="13" xfId="0" applyNumberFormat="1" applyFont="1" applyFill="1" applyBorder="1" applyAlignment="1">
      <alignment vertical="center"/>
    </xf>
    <xf numFmtId="179" fontId="18" fillId="4" borderId="16" xfId="29" applyNumberFormat="1" applyFont="1" applyFill="1" applyBorder="1" applyAlignment="1">
      <alignment vertical="center"/>
    </xf>
    <xf numFmtId="178" fontId="16" fillId="0" borderId="7" xfId="29" applyNumberFormat="1" applyFont="1" applyFill="1" applyBorder="1" applyAlignment="1">
      <alignment vertical="center"/>
    </xf>
    <xf numFmtId="0" fontId="1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18" fillId="34" borderId="4" xfId="0" applyNumberFormat="1" applyFont="1" applyFill="1" applyBorder="1" applyAlignment="1">
      <alignment horizontal="center" vertical="center"/>
    </xf>
    <xf numFmtId="41" fontId="18" fillId="34" borderId="5" xfId="36" applyNumberFormat="1" applyFont="1" applyFill="1" applyBorder="1">
      <alignment vertical="center"/>
    </xf>
    <xf numFmtId="0" fontId="18" fillId="34" borderId="15" xfId="0" applyNumberFormat="1" applyFont="1" applyFill="1" applyBorder="1" applyAlignment="1">
      <alignment horizontal="center" vertical="center"/>
    </xf>
    <xf numFmtId="41" fontId="18" fillId="34" borderId="13" xfId="36" applyNumberFormat="1" applyFont="1" applyFill="1" applyBorder="1">
      <alignment vertical="center"/>
    </xf>
    <xf numFmtId="177" fontId="18" fillId="34" borderId="13" xfId="50" applyNumberFormat="1" applyFont="1" applyFill="1" applyBorder="1">
      <alignment vertical="center"/>
    </xf>
    <xf numFmtId="41" fontId="33" fillId="34" borderId="5" xfId="36" applyNumberFormat="1" applyFont="1" applyFill="1" applyBorder="1">
      <alignment vertical="center"/>
    </xf>
    <xf numFmtId="41" fontId="18" fillId="34" borderId="7" xfId="36" applyNumberFormat="1" applyFont="1" applyFill="1" applyBorder="1">
      <alignment vertical="center"/>
    </xf>
    <xf numFmtId="177" fontId="33" fillId="34" borderId="16" xfId="50" applyNumberFormat="1" applyFont="1" applyFill="1" applyBorder="1">
      <alignment vertical="center"/>
    </xf>
    <xf numFmtId="182" fontId="18" fillId="34" borderId="13" xfId="0" applyNumberFormat="1" applyFont="1" applyFill="1" applyBorder="1" applyAlignment="1">
      <alignment horizontal="right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vertical="center"/>
    </xf>
    <xf numFmtId="178" fontId="6" fillId="0" borderId="3" xfId="29" applyNumberFormat="1" applyFont="1" applyFill="1" applyBorder="1" applyAlignment="1">
      <alignment vertical="center"/>
    </xf>
    <xf numFmtId="177" fontId="18" fillId="34" borderId="13" xfId="0" applyNumberFormat="1" applyFont="1" applyFill="1" applyBorder="1" applyAlignment="1">
      <alignment horizontal="right" vertical="center" wrapText="1"/>
    </xf>
    <xf numFmtId="178" fontId="16" fillId="0" borderId="7" xfId="29" applyNumberFormat="1" applyFont="1" applyFill="1" applyBorder="1" applyAlignment="1">
      <alignment vertical="center"/>
    </xf>
    <xf numFmtId="0" fontId="16" fillId="0" borderId="5" xfId="0" applyNumberFormat="1" applyFont="1" applyFill="1" applyBorder="1" applyAlignment="1">
      <alignment horizontal="center" vertical="center"/>
    </xf>
    <xf numFmtId="186" fontId="16" fillId="0" borderId="5" xfId="36" applyNumberFormat="1" applyFont="1" applyFill="1" applyBorder="1">
      <alignment vertical="center"/>
    </xf>
    <xf numFmtId="186" fontId="16" fillId="0" borderId="5" xfId="50" applyNumberFormat="1" applyFont="1" applyFill="1" applyBorder="1">
      <alignment vertical="center"/>
    </xf>
    <xf numFmtId="0" fontId="19" fillId="0" borderId="0" xfId="0" applyNumberFormat="1" applyFont="1" applyFill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176" fontId="6" fillId="0" borderId="5" xfId="0" applyNumberFormat="1" applyFont="1" applyFill="1" applyBorder="1" applyAlignment="1">
      <alignment horizontal="right" vertical="center"/>
    </xf>
    <xf numFmtId="176" fontId="16" fillId="0" borderId="5" xfId="0" applyNumberFormat="1" applyFont="1" applyFill="1" applyBorder="1" applyAlignment="1">
      <alignment horizontal="right" vertical="center"/>
    </xf>
    <xf numFmtId="178" fontId="6" fillId="0" borderId="7" xfId="29" applyNumberFormat="1" applyFont="1" applyFill="1" applyBorder="1" applyAlignment="1">
      <alignment horizontal="right" vertical="center"/>
    </xf>
    <xf numFmtId="178" fontId="18" fillId="34" borderId="7" xfId="29" applyNumberFormat="1" applyFont="1" applyFill="1" applyBorder="1" applyAlignment="1">
      <alignment horizontal="right" vertical="center"/>
    </xf>
    <xf numFmtId="178" fontId="18" fillId="34" borderId="16" xfId="29" applyNumberFormat="1" applyFont="1" applyFill="1" applyBorder="1" applyAlignment="1">
      <alignment horizontal="right" vertical="center"/>
    </xf>
    <xf numFmtId="178" fontId="16" fillId="0" borderId="7" xfId="29" applyNumberFormat="1" applyFont="1" applyFill="1" applyBorder="1" applyAlignment="1">
      <alignment horizontal="right" vertical="center"/>
    </xf>
    <xf numFmtId="0" fontId="16" fillId="0" borderId="8" xfId="0" applyNumberFormat="1" applyFont="1" applyFill="1" applyBorder="1" applyAlignment="1" applyProtection="1">
      <alignment horizontal="center" vertical="center"/>
    </xf>
    <xf numFmtId="0" fontId="16" fillId="0" borderId="11" xfId="0" applyNumberFormat="1" applyFont="1" applyFill="1" applyBorder="1" applyAlignment="1" applyProtection="1">
      <alignment horizontal="center" vertical="center"/>
    </xf>
    <xf numFmtId="176" fontId="16" fillId="0" borderId="8" xfId="0" applyNumberFormat="1" applyFont="1" applyFill="1" applyBorder="1" applyAlignment="1" applyProtection="1">
      <alignment horizontal="right" vertical="center"/>
    </xf>
    <xf numFmtId="176" fontId="16" fillId="0" borderId="11" xfId="0" applyNumberFormat="1" applyFont="1" applyFill="1" applyBorder="1" applyAlignment="1" applyProtection="1">
      <alignment horizontal="right" vertical="center"/>
    </xf>
    <xf numFmtId="176" fontId="16" fillId="0" borderId="8" xfId="0" applyNumberFormat="1" applyFont="1" applyFill="1" applyBorder="1" applyAlignment="1">
      <alignment horizontal="right" vertical="center"/>
    </xf>
    <xf numFmtId="176" fontId="16" fillId="0" borderId="11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center" vertical="center"/>
    </xf>
    <xf numFmtId="178" fontId="16" fillId="0" borderId="7" xfId="29" applyNumberFormat="1" applyFont="1" applyFill="1" applyBorder="1" applyAlignment="1">
      <alignment vertical="center"/>
    </xf>
    <xf numFmtId="176" fontId="16" fillId="0" borderId="8" xfId="0" applyNumberFormat="1" applyFont="1" applyFill="1" applyBorder="1" applyAlignment="1" applyProtection="1">
      <alignment vertical="center"/>
    </xf>
    <xf numFmtId="176" fontId="16" fillId="0" borderId="11" xfId="0" applyNumberFormat="1" applyFont="1" applyFill="1" applyBorder="1" applyAlignment="1" applyProtection="1">
      <alignment vertical="center"/>
    </xf>
    <xf numFmtId="176" fontId="18" fillId="34" borderId="17" xfId="0" applyNumberFormat="1" applyFont="1" applyFill="1" applyBorder="1" applyAlignment="1">
      <alignment horizontal="right" vertical="center"/>
    </xf>
    <xf numFmtId="0" fontId="16" fillId="0" borderId="5" xfId="0" applyNumberFormat="1" applyFont="1" applyFill="1" applyBorder="1" applyAlignment="1">
      <alignment horizontal="center" vertical="center"/>
    </xf>
    <xf numFmtId="176" fontId="18" fillId="34" borderId="13" xfId="0" applyNumberFormat="1" applyFont="1" applyFill="1" applyBorder="1" applyAlignment="1">
      <alignment horizontal="right" vertical="center"/>
    </xf>
    <xf numFmtId="176" fontId="18" fillId="34" borderId="17" xfId="0" applyNumberFormat="1" applyFont="1" applyFill="1" applyBorder="1" applyAlignment="1" applyProtection="1">
      <alignment vertical="center"/>
    </xf>
    <xf numFmtId="178" fontId="18" fillId="34" borderId="16" xfId="29" applyNumberFormat="1" applyFont="1" applyFill="1" applyBorder="1" applyAlignment="1">
      <alignment vertical="center"/>
    </xf>
    <xf numFmtId="0" fontId="18" fillId="4" borderId="13" xfId="0" applyNumberFormat="1" applyFont="1" applyFill="1" applyBorder="1" applyAlignment="1">
      <alignment horizontal="center" vertical="center"/>
    </xf>
    <xf numFmtId="176" fontId="18" fillId="4" borderId="17" xfId="0" applyNumberFormat="1" applyFont="1" applyFill="1" applyBorder="1" applyAlignment="1">
      <alignment horizontal="right" vertical="center"/>
    </xf>
    <xf numFmtId="0" fontId="18" fillId="34" borderId="13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/>
    </xf>
    <xf numFmtId="176" fontId="16" fillId="0" borderId="5" xfId="0" applyNumberFormat="1" applyFont="1" applyFill="1" applyBorder="1" applyAlignment="1">
      <alignment horizontal="center" vertical="center"/>
    </xf>
    <xf numFmtId="0" fontId="16" fillId="0" borderId="8" xfId="0" applyNumberFormat="1" applyFont="1" applyFill="1" applyBorder="1" applyAlignment="1">
      <alignment horizontal="center" vertical="center"/>
    </xf>
    <xf numFmtId="0" fontId="16" fillId="0" borderId="11" xfId="0" applyNumberFormat="1" applyFont="1" applyFill="1" applyBorder="1" applyAlignment="1">
      <alignment horizontal="center" vertical="center"/>
    </xf>
    <xf numFmtId="0" fontId="6" fillId="0" borderId="18" xfId="0" applyNumberFormat="1" applyFont="1" applyFill="1" applyBorder="1" applyAlignment="1">
      <alignment horizontal="center" vertical="center" wrapText="1"/>
    </xf>
    <xf numFmtId="0" fontId="6" fillId="0" borderId="19" xfId="0" applyNumberFormat="1" applyFont="1" applyFill="1" applyBorder="1" applyAlignment="1">
      <alignment horizontal="center" vertical="center" wrapText="1"/>
    </xf>
    <xf numFmtId="0" fontId="6" fillId="0" borderId="2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horizontal="left" vertical="center"/>
    </xf>
    <xf numFmtId="0" fontId="6" fillId="0" borderId="21" xfId="0" applyNumberFormat="1" applyFont="1" applyBorder="1" applyAlignment="1">
      <alignment horizontal="center" vertical="center" wrapText="1"/>
    </xf>
    <xf numFmtId="0" fontId="6" fillId="0" borderId="22" xfId="0" applyNumberFormat="1" applyFont="1" applyBorder="1" applyAlignment="1">
      <alignment horizontal="center" vertical="center"/>
    </xf>
    <xf numFmtId="0" fontId="6" fillId="0" borderId="23" xfId="0" applyNumberFormat="1" applyFont="1" applyBorder="1" applyAlignment="1">
      <alignment horizontal="center" vertical="center"/>
    </xf>
    <xf numFmtId="0" fontId="6" fillId="0" borderId="10" xfId="0" applyNumberFormat="1" applyFont="1" applyBorder="1" applyAlignment="1">
      <alignment horizontal="center" vertical="center"/>
    </xf>
    <xf numFmtId="0" fontId="6" fillId="0" borderId="24" xfId="0" applyNumberFormat="1" applyFont="1" applyBorder="1" applyAlignment="1">
      <alignment horizontal="center" vertical="center"/>
    </xf>
    <xf numFmtId="0" fontId="6" fillId="0" borderId="25" xfId="0" applyNumberFormat="1" applyFont="1" applyBorder="1" applyAlignment="1">
      <alignment horizontal="center" vertical="center" wrapText="1"/>
    </xf>
    <xf numFmtId="0" fontId="6" fillId="0" borderId="26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19" xfId="0" applyNumberFormat="1" applyFont="1" applyBorder="1" applyAlignment="1">
      <alignment horizontal="center" vertical="center" wrapText="1"/>
    </xf>
    <xf numFmtId="0" fontId="6" fillId="0" borderId="20" xfId="0" applyNumberFormat="1" applyFont="1" applyBorder="1" applyAlignment="1">
      <alignment horizontal="center" vertical="center" wrapText="1"/>
    </xf>
    <xf numFmtId="0" fontId="10" fillId="0" borderId="18" xfId="0" applyNumberFormat="1" applyFont="1" applyBorder="1" applyAlignment="1">
      <alignment horizontal="center" vertical="center" wrapText="1"/>
    </xf>
    <xf numFmtId="0" fontId="10" fillId="0" borderId="19" xfId="0" applyNumberFormat="1" applyFont="1" applyBorder="1" applyAlignment="1">
      <alignment horizontal="center" vertical="center" wrapText="1"/>
    </xf>
    <xf numFmtId="0" fontId="10" fillId="0" borderId="20" xfId="0" applyNumberFormat="1" applyFont="1" applyBorder="1" applyAlignment="1">
      <alignment horizontal="center" vertical="center" wrapText="1"/>
    </xf>
    <xf numFmtId="0" fontId="18" fillId="34" borderId="11" xfId="0" applyNumberFormat="1" applyFont="1" applyFill="1" applyBorder="1" applyAlignment="1">
      <alignment horizontal="center" vertical="center"/>
    </xf>
    <xf numFmtId="176" fontId="18" fillId="34" borderId="36" xfId="0" applyNumberFormat="1" applyFont="1" applyFill="1" applyBorder="1" applyAlignment="1">
      <alignment horizontal="right" vertical="center"/>
    </xf>
    <xf numFmtId="176" fontId="18" fillId="34" borderId="36" xfId="0" applyNumberFormat="1" applyFont="1" applyFill="1" applyBorder="1" applyAlignment="1" applyProtection="1">
      <alignment vertical="center"/>
    </xf>
    <xf numFmtId="181" fontId="18" fillId="34" borderId="11" xfId="0" applyNumberFormat="1" applyFont="1" applyFill="1" applyBorder="1" applyAlignment="1">
      <alignment horizontal="right" vertical="center" wrapText="1"/>
    </xf>
    <xf numFmtId="176" fontId="18" fillId="34" borderId="11" xfId="0" applyNumberFormat="1" applyFont="1" applyFill="1" applyBorder="1" applyAlignment="1">
      <alignment horizontal="right" vertical="center"/>
    </xf>
    <xf numFmtId="178" fontId="18" fillId="34" borderId="12" xfId="29" applyNumberFormat="1" applyFont="1" applyFill="1" applyBorder="1" applyAlignment="1">
      <alignment vertical="center"/>
    </xf>
    <xf numFmtId="178" fontId="16" fillId="0" borderId="37" xfId="29" applyNumberFormat="1" applyFont="1" applyFill="1" applyBorder="1" applyAlignment="1">
      <alignment vertical="center"/>
    </xf>
    <xf numFmtId="178" fontId="16" fillId="0" borderId="12" xfId="29" applyNumberFormat="1" applyFont="1" applyFill="1" applyBorder="1" applyAlignment="1">
      <alignment vertical="center"/>
    </xf>
    <xf numFmtId="0" fontId="18" fillId="4" borderId="11" xfId="0" applyNumberFormat="1" applyFont="1" applyFill="1" applyBorder="1" applyAlignment="1">
      <alignment horizontal="center" vertical="center"/>
    </xf>
    <xf numFmtId="176" fontId="18" fillId="4" borderId="36" xfId="0" applyNumberFormat="1" applyFont="1" applyFill="1" applyBorder="1" applyAlignment="1">
      <alignment horizontal="right" vertical="center"/>
    </xf>
    <xf numFmtId="3" fontId="16" fillId="0" borderId="5" xfId="0" applyNumberFormat="1" applyFont="1" applyFill="1" applyBorder="1" applyAlignment="1">
      <alignment horizontal="right" vertical="center" wrapText="1"/>
    </xf>
    <xf numFmtId="177" fontId="16" fillId="0" borderId="5" xfId="0" applyNumberFormat="1" applyFont="1" applyFill="1" applyBorder="1" applyAlignment="1">
      <alignment vertical="center"/>
    </xf>
    <xf numFmtId="179" fontId="16" fillId="0" borderId="7" xfId="29" applyNumberFormat="1" applyFont="1" applyFill="1" applyBorder="1" applyAlignment="1">
      <alignment vertical="center"/>
    </xf>
    <xf numFmtId="0" fontId="16" fillId="34" borderId="11" xfId="0" applyNumberFormat="1" applyFont="1" applyFill="1" applyBorder="1" applyAlignment="1">
      <alignment horizontal="center" vertical="center"/>
    </xf>
    <xf numFmtId="181" fontId="16" fillId="34" borderId="11" xfId="0" applyNumberFormat="1" applyFont="1" applyFill="1" applyBorder="1" applyAlignment="1">
      <alignment horizontal="right" vertical="center" wrapText="1"/>
    </xf>
    <xf numFmtId="176" fontId="16" fillId="34" borderId="11" xfId="0" applyNumberFormat="1" applyFont="1" applyFill="1" applyBorder="1" applyAlignment="1">
      <alignment vertical="center"/>
    </xf>
    <xf numFmtId="3" fontId="16" fillId="34" borderId="11" xfId="0" applyNumberFormat="1" applyFont="1" applyFill="1" applyBorder="1" applyAlignment="1">
      <alignment horizontal="right" vertical="center" wrapText="1"/>
    </xf>
    <xf numFmtId="178" fontId="16" fillId="34" borderId="12" xfId="29" applyNumberFormat="1" applyFont="1" applyFill="1" applyBorder="1" applyAlignment="1">
      <alignment vertical="center"/>
    </xf>
    <xf numFmtId="0" fontId="16" fillId="34" borderId="13" xfId="0" applyNumberFormat="1" applyFont="1" applyFill="1" applyBorder="1" applyAlignment="1">
      <alignment horizontal="center" vertical="center"/>
    </xf>
    <xf numFmtId="177" fontId="16" fillId="34" borderId="13" xfId="0" applyNumberFormat="1" applyFont="1" applyFill="1" applyBorder="1" applyAlignment="1">
      <alignment vertical="center"/>
    </xf>
    <xf numFmtId="181" fontId="16" fillId="34" borderId="13" xfId="0" applyNumberFormat="1" applyFont="1" applyFill="1" applyBorder="1" applyAlignment="1">
      <alignment horizontal="right" vertical="center" wrapText="1"/>
    </xf>
    <xf numFmtId="179" fontId="16" fillId="34" borderId="16" xfId="29" applyNumberFormat="1" applyFont="1" applyFill="1" applyBorder="1" applyAlignment="1">
      <alignment vertical="center"/>
    </xf>
    <xf numFmtId="0" fontId="18" fillId="4" borderId="11" xfId="0" applyNumberFormat="1" applyFont="1" applyFill="1" applyBorder="1" applyAlignment="1">
      <alignment horizontal="center" vertical="center"/>
    </xf>
    <xf numFmtId="181" fontId="18" fillId="4" borderId="11" xfId="0" applyNumberFormat="1" applyFont="1" applyFill="1" applyBorder="1" applyAlignment="1">
      <alignment horizontal="right" vertical="center" wrapText="1"/>
    </xf>
    <xf numFmtId="3" fontId="18" fillId="4" borderId="11" xfId="0" applyNumberFormat="1" applyFont="1" applyFill="1" applyBorder="1" applyAlignment="1">
      <alignment horizontal="right" vertical="center" wrapText="1"/>
    </xf>
    <xf numFmtId="178" fontId="18" fillId="4" borderId="12" xfId="29" applyNumberFormat="1" applyFont="1" applyFill="1" applyBorder="1" applyAlignment="1">
      <alignment vertical="center"/>
    </xf>
    <xf numFmtId="0" fontId="0" fillId="0" borderId="38" xfId="0" applyNumberFormat="1" applyBorder="1">
      <alignment vertical="center"/>
    </xf>
  </cellXfs>
  <cellStyles count="51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백분율" xfId="29" builtinId="5"/>
    <cellStyle name="백분율 2 5" xfId="30" xr:uid="{00000000-0005-0000-0000-00001D000000}"/>
    <cellStyle name="백분율 2 5 2" xfId="31" xr:uid="{00000000-0005-0000-0000-00001E000000}"/>
    <cellStyle name="백분율 2 6 2" xfId="32" xr:uid="{00000000-0005-0000-0000-00001F000000}"/>
    <cellStyle name="보통" xfId="33" builtinId="28" customBuiltin="1"/>
    <cellStyle name="설명 텍스트" xfId="34" builtinId="53" customBuiltin="1"/>
    <cellStyle name="셀 확인" xfId="35" builtinId="23" customBuiltin="1"/>
    <cellStyle name="쉼표 [0]" xfId="36" builtinId="6"/>
    <cellStyle name="쉼표 [0] 2 5" xfId="37" xr:uid="{00000000-0005-0000-0000-000024000000}"/>
    <cellStyle name="쉼표 [0] 2 5 2" xfId="38" xr:uid="{00000000-0005-0000-0000-000025000000}"/>
    <cellStyle name="연결된 셀" xfId="39" builtinId="24" customBuiltin="1"/>
    <cellStyle name="요약" xfId="40" builtinId="25" customBuiltin="1"/>
    <cellStyle name="입력" xfId="41" builtinId="20" customBuiltin="1"/>
    <cellStyle name="제목" xfId="42" builtinId="15" customBuiltin="1"/>
    <cellStyle name="제목 1" xfId="43" builtinId="16" customBuiltin="1"/>
    <cellStyle name="제목 2" xfId="44" builtinId="17" customBuiltin="1"/>
    <cellStyle name="제목 3" xfId="45" builtinId="18" customBuiltin="1"/>
    <cellStyle name="제목 4" xfId="46" builtinId="19" customBuiltin="1"/>
    <cellStyle name="좋음" xfId="47" builtinId="26" customBuiltin="1"/>
    <cellStyle name="출력" xfId="48" builtinId="21" customBuiltin="1"/>
    <cellStyle name="표준" xfId="0" builtinId="0"/>
    <cellStyle name="표준 2" xfId="49" xr:uid="{00000000-0005-0000-0000-000031000000}"/>
    <cellStyle name="표준_연도별심사처리건수" xfId="50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92"/>
  <sheetViews>
    <sheetView tabSelected="1" zoomScaleNormal="100" zoomScaleSheetLayoutView="75" workbookViewId="0">
      <pane xSplit="1" ySplit="3" topLeftCell="B4" activePane="bottomRight" state="frozen"/>
      <selection activeCell="G110" sqref="G110"/>
      <selection pane="topRight" activeCell="G110" sqref="G110"/>
      <selection pane="bottomLeft" activeCell="G110" sqref="G110"/>
      <selection pane="bottomRight" sqref="A1:G1"/>
    </sheetView>
  </sheetViews>
  <sheetFormatPr defaultRowHeight="13.5"/>
  <cols>
    <col min="1" max="1" width="7.44140625" customWidth="1"/>
    <col min="2" max="2" width="10.44140625" customWidth="1"/>
    <col min="4" max="4" width="10.109375" customWidth="1"/>
    <col min="5" max="5" width="12.44140625" bestFit="1" customWidth="1"/>
    <col min="6" max="6" width="13.88671875" bestFit="1" customWidth="1"/>
    <col min="7" max="7" width="12.21875" bestFit="1" customWidth="1"/>
  </cols>
  <sheetData>
    <row r="1" spans="1:14" ht="24" customHeight="1">
      <c r="A1" s="116" t="s">
        <v>26</v>
      </c>
      <c r="B1" s="116"/>
      <c r="C1" s="116"/>
      <c r="D1" s="116"/>
      <c r="E1" s="116"/>
      <c r="F1" s="116"/>
      <c r="G1" s="116"/>
    </row>
    <row r="2" spans="1:14" ht="20.25" customHeight="1">
      <c r="A2" s="1"/>
      <c r="B2" s="2"/>
      <c r="C2" s="2"/>
      <c r="D2" s="2"/>
      <c r="E2" s="2"/>
      <c r="F2" s="2"/>
      <c r="G2" s="2"/>
    </row>
    <row r="3" spans="1:14" ht="24.75" customHeight="1">
      <c r="A3" s="3" t="s">
        <v>20</v>
      </c>
      <c r="B3" s="4" t="s">
        <v>17</v>
      </c>
      <c r="C3" s="4" t="s">
        <v>5</v>
      </c>
      <c r="D3" s="4" t="s">
        <v>8</v>
      </c>
      <c r="E3" s="4" t="s">
        <v>21</v>
      </c>
      <c r="F3" s="4" t="s">
        <v>9</v>
      </c>
      <c r="G3" s="5" t="s">
        <v>22</v>
      </c>
    </row>
    <row r="4" spans="1:14">
      <c r="A4" s="6">
        <v>1961</v>
      </c>
      <c r="B4" s="9">
        <v>871</v>
      </c>
      <c r="C4" s="9">
        <v>1660</v>
      </c>
      <c r="D4" s="9">
        <f>SUM(B4:C4)</f>
        <v>2531</v>
      </c>
      <c r="E4" s="9">
        <v>443</v>
      </c>
      <c r="F4" s="9">
        <v>1483</v>
      </c>
      <c r="G4" s="12">
        <f>SUM(D4:F4)</f>
        <v>4457</v>
      </c>
      <c r="I4" s="49"/>
      <c r="J4" s="49"/>
      <c r="K4" s="49"/>
      <c r="L4" s="49"/>
      <c r="M4" s="49"/>
      <c r="N4" s="49"/>
    </row>
    <row r="5" spans="1:14">
      <c r="A5" s="6">
        <v>1962</v>
      </c>
      <c r="B5" s="9">
        <v>782</v>
      </c>
      <c r="C5" s="9">
        <v>1766</v>
      </c>
      <c r="D5" s="9">
        <f t="shared" ref="D5:D51" si="0">SUM(B5:C5)</f>
        <v>2548</v>
      </c>
      <c r="E5" s="9">
        <v>555</v>
      </c>
      <c r="F5" s="9">
        <v>1900</v>
      </c>
      <c r="G5" s="12">
        <f t="shared" ref="G5:G51" si="1">SUM(D5:F5)</f>
        <v>5003</v>
      </c>
      <c r="I5" s="49"/>
      <c r="J5" s="49"/>
      <c r="K5" s="49"/>
      <c r="L5" s="49"/>
      <c r="M5" s="49"/>
      <c r="N5" s="49"/>
    </row>
    <row r="6" spans="1:14">
      <c r="A6" s="6">
        <v>1963</v>
      </c>
      <c r="B6" s="9">
        <v>775</v>
      </c>
      <c r="C6" s="9">
        <v>1993</v>
      </c>
      <c r="D6" s="9">
        <f t="shared" si="0"/>
        <v>2768</v>
      </c>
      <c r="E6" s="9">
        <v>774</v>
      </c>
      <c r="F6" s="9">
        <v>1458</v>
      </c>
      <c r="G6" s="12">
        <f t="shared" si="1"/>
        <v>5000</v>
      </c>
      <c r="I6" s="49"/>
      <c r="J6" s="49"/>
      <c r="K6" s="49"/>
      <c r="L6" s="49"/>
      <c r="M6" s="49"/>
      <c r="N6" s="49"/>
    </row>
    <row r="7" spans="1:14">
      <c r="A7" s="6">
        <v>1964</v>
      </c>
      <c r="B7" s="9">
        <v>797</v>
      </c>
      <c r="C7" s="9">
        <v>2070</v>
      </c>
      <c r="D7" s="9">
        <f t="shared" si="0"/>
        <v>2867</v>
      </c>
      <c r="E7" s="9">
        <v>748</v>
      </c>
      <c r="F7" s="9">
        <v>1646</v>
      </c>
      <c r="G7" s="12">
        <f t="shared" si="1"/>
        <v>5261</v>
      </c>
      <c r="I7" s="49"/>
      <c r="J7" s="49"/>
      <c r="K7" s="49"/>
      <c r="L7" s="49"/>
      <c r="M7" s="49"/>
      <c r="N7" s="49"/>
    </row>
    <row r="8" spans="1:14">
      <c r="A8" s="6">
        <v>1965</v>
      </c>
      <c r="B8" s="9">
        <v>750</v>
      </c>
      <c r="C8" s="9">
        <v>2077</v>
      </c>
      <c r="D8" s="9">
        <f t="shared" si="0"/>
        <v>2827</v>
      </c>
      <c r="E8" s="9">
        <v>729</v>
      </c>
      <c r="F8" s="9">
        <v>2069</v>
      </c>
      <c r="G8" s="12">
        <f t="shared" si="1"/>
        <v>5625</v>
      </c>
      <c r="I8" s="49"/>
      <c r="J8" s="49"/>
      <c r="K8" s="49"/>
      <c r="L8" s="49"/>
      <c r="M8" s="49"/>
      <c r="N8" s="49"/>
    </row>
    <row r="9" spans="1:14">
      <c r="A9" s="6">
        <v>1966</v>
      </c>
      <c r="B9" s="9">
        <v>870</v>
      </c>
      <c r="C9" s="9">
        <v>2841</v>
      </c>
      <c r="D9" s="9">
        <f t="shared" si="0"/>
        <v>3711</v>
      </c>
      <c r="E9" s="9">
        <v>1355</v>
      </c>
      <c r="F9" s="9">
        <v>2820</v>
      </c>
      <c r="G9" s="12">
        <f t="shared" si="1"/>
        <v>7886</v>
      </c>
      <c r="I9" s="49"/>
      <c r="J9" s="49"/>
      <c r="K9" s="49"/>
      <c r="L9" s="49"/>
      <c r="M9" s="49"/>
      <c r="N9" s="49"/>
    </row>
    <row r="10" spans="1:14">
      <c r="A10" s="6">
        <v>1967</v>
      </c>
      <c r="B10" s="9">
        <v>1230</v>
      </c>
      <c r="C10" s="9">
        <v>3732</v>
      </c>
      <c r="D10" s="9">
        <f t="shared" si="0"/>
        <v>4962</v>
      </c>
      <c r="E10" s="9">
        <v>1843</v>
      </c>
      <c r="F10" s="9">
        <v>3170</v>
      </c>
      <c r="G10" s="12">
        <f t="shared" si="1"/>
        <v>9975</v>
      </c>
      <c r="I10" s="49"/>
      <c r="J10" s="49"/>
      <c r="K10" s="49"/>
      <c r="L10" s="49"/>
      <c r="M10" s="49"/>
      <c r="N10" s="49"/>
    </row>
    <row r="11" spans="1:14">
      <c r="A11" s="6">
        <v>1968</v>
      </c>
      <c r="B11" s="9">
        <v>1094</v>
      </c>
      <c r="C11" s="9">
        <v>4086</v>
      </c>
      <c r="D11" s="9">
        <f t="shared" si="0"/>
        <v>5180</v>
      </c>
      <c r="E11" s="9">
        <v>2750</v>
      </c>
      <c r="F11" s="9">
        <v>3486</v>
      </c>
      <c r="G11" s="12">
        <f t="shared" si="1"/>
        <v>11416</v>
      </c>
      <c r="I11" s="49"/>
      <c r="J11" s="49"/>
      <c r="K11" s="49"/>
      <c r="L11" s="49"/>
      <c r="M11" s="49"/>
      <c r="N11" s="49"/>
    </row>
    <row r="12" spans="1:14">
      <c r="A12" s="6">
        <v>1969</v>
      </c>
      <c r="B12" s="9">
        <v>1079</v>
      </c>
      <c r="C12" s="9">
        <v>4759</v>
      </c>
      <c r="D12" s="9">
        <f t="shared" si="0"/>
        <v>5838</v>
      </c>
      <c r="E12" s="9">
        <v>3413</v>
      </c>
      <c r="F12" s="9">
        <v>3495</v>
      </c>
      <c r="G12" s="12">
        <f t="shared" si="1"/>
        <v>12746</v>
      </c>
      <c r="I12" s="49"/>
      <c r="J12" s="49"/>
      <c r="K12" s="49"/>
      <c r="L12" s="49"/>
      <c r="M12" s="49"/>
      <c r="N12" s="49"/>
    </row>
    <row r="13" spans="1:14">
      <c r="A13" s="6">
        <v>1970</v>
      </c>
      <c r="B13" s="9">
        <v>1328</v>
      </c>
      <c r="C13" s="9">
        <v>5175</v>
      </c>
      <c r="D13" s="9">
        <f t="shared" si="0"/>
        <v>6503</v>
      </c>
      <c r="E13" s="9">
        <v>4381</v>
      </c>
      <c r="F13" s="9">
        <v>4439</v>
      </c>
      <c r="G13" s="12">
        <f t="shared" si="1"/>
        <v>15323</v>
      </c>
      <c r="I13" s="49"/>
      <c r="J13" s="49"/>
      <c r="K13" s="49"/>
      <c r="L13" s="49"/>
      <c r="M13" s="49"/>
      <c r="N13" s="49"/>
    </row>
    <row r="14" spans="1:14">
      <c r="A14" s="6">
        <v>1971</v>
      </c>
      <c r="B14" s="9">
        <v>1760</v>
      </c>
      <c r="C14" s="9">
        <v>8827</v>
      </c>
      <c r="D14" s="9">
        <f t="shared" si="0"/>
        <v>10587</v>
      </c>
      <c r="E14" s="9">
        <v>6296</v>
      </c>
      <c r="F14" s="9">
        <v>6665</v>
      </c>
      <c r="G14" s="12">
        <f t="shared" si="1"/>
        <v>23548</v>
      </c>
      <c r="I14" s="49"/>
      <c r="J14" s="49"/>
      <c r="K14" s="49"/>
      <c r="L14" s="49"/>
      <c r="M14" s="49"/>
      <c r="N14" s="49"/>
    </row>
    <row r="15" spans="1:14">
      <c r="A15" s="6">
        <v>1972</v>
      </c>
      <c r="B15" s="9">
        <v>1366</v>
      </c>
      <c r="C15" s="9">
        <v>6476</v>
      </c>
      <c r="D15" s="9">
        <f t="shared" si="0"/>
        <v>7842</v>
      </c>
      <c r="E15" s="9">
        <v>5513</v>
      </c>
      <c r="F15" s="9">
        <v>6139</v>
      </c>
      <c r="G15" s="12">
        <f t="shared" si="1"/>
        <v>19494</v>
      </c>
      <c r="I15" s="49"/>
      <c r="J15" s="49"/>
      <c r="K15" s="49"/>
      <c r="L15" s="49"/>
      <c r="M15" s="49"/>
      <c r="N15" s="49"/>
    </row>
    <row r="16" spans="1:14">
      <c r="A16" s="6">
        <v>1973</v>
      </c>
      <c r="B16" s="9">
        <v>1463</v>
      </c>
      <c r="C16" s="9">
        <v>6947</v>
      </c>
      <c r="D16" s="9">
        <f t="shared" si="0"/>
        <v>8410</v>
      </c>
      <c r="E16" s="9">
        <v>5588</v>
      </c>
      <c r="F16" s="9">
        <v>9632</v>
      </c>
      <c r="G16" s="12">
        <f t="shared" si="1"/>
        <v>23630</v>
      </c>
      <c r="I16" s="49"/>
      <c r="J16" s="49"/>
      <c r="K16" s="49"/>
      <c r="L16" s="49"/>
      <c r="M16" s="49"/>
      <c r="N16" s="49"/>
    </row>
    <row r="17" spans="1:14">
      <c r="A17" s="6">
        <v>1974</v>
      </c>
      <c r="B17" s="9">
        <v>1581</v>
      </c>
      <c r="C17" s="9">
        <v>5680</v>
      </c>
      <c r="D17" s="9">
        <f t="shared" si="0"/>
        <v>7261</v>
      </c>
      <c r="E17" s="9">
        <v>6435</v>
      </c>
      <c r="F17" s="9">
        <v>8660</v>
      </c>
      <c r="G17" s="12">
        <f t="shared" si="1"/>
        <v>22356</v>
      </c>
      <c r="I17" s="49"/>
      <c r="J17" s="49"/>
      <c r="K17" s="49"/>
      <c r="L17" s="49"/>
      <c r="M17" s="49"/>
      <c r="N17" s="49"/>
    </row>
    <row r="18" spans="1:14">
      <c r="A18" s="6">
        <v>1975</v>
      </c>
      <c r="B18" s="9">
        <v>1432</v>
      </c>
      <c r="C18" s="9">
        <v>4487</v>
      </c>
      <c r="D18" s="9">
        <f t="shared" si="0"/>
        <v>5919</v>
      </c>
      <c r="E18" s="9">
        <v>3309</v>
      </c>
      <c r="F18" s="9">
        <v>5864</v>
      </c>
      <c r="G18" s="12">
        <f t="shared" si="1"/>
        <v>15092</v>
      </c>
      <c r="I18" s="49"/>
      <c r="J18" s="49"/>
      <c r="K18" s="49"/>
      <c r="L18" s="49"/>
      <c r="M18" s="49"/>
      <c r="N18" s="49"/>
    </row>
    <row r="19" spans="1:14">
      <c r="A19" s="6">
        <v>1976</v>
      </c>
      <c r="B19" s="9">
        <v>2025</v>
      </c>
      <c r="C19" s="9">
        <v>7498</v>
      </c>
      <c r="D19" s="9">
        <f t="shared" si="0"/>
        <v>9523</v>
      </c>
      <c r="E19" s="9">
        <v>4790</v>
      </c>
      <c r="F19" s="9">
        <v>8512</v>
      </c>
      <c r="G19" s="12">
        <f t="shared" si="1"/>
        <v>22825</v>
      </c>
      <c r="I19" s="49"/>
      <c r="J19" s="49"/>
      <c r="K19" s="49"/>
      <c r="L19" s="49"/>
      <c r="M19" s="49"/>
      <c r="N19" s="49"/>
    </row>
    <row r="20" spans="1:14">
      <c r="A20" s="6">
        <v>1977</v>
      </c>
      <c r="B20" s="9">
        <v>1817</v>
      </c>
      <c r="C20" s="9">
        <v>5141</v>
      </c>
      <c r="D20" s="9">
        <f t="shared" si="0"/>
        <v>6958</v>
      </c>
      <c r="E20" s="9">
        <v>7968</v>
      </c>
      <c r="F20" s="9">
        <v>13929</v>
      </c>
      <c r="G20" s="12">
        <f t="shared" si="1"/>
        <v>28855</v>
      </c>
      <c r="I20" s="49"/>
      <c r="J20" s="49"/>
      <c r="K20" s="49"/>
      <c r="L20" s="49"/>
      <c r="M20" s="49"/>
      <c r="N20" s="49"/>
    </row>
    <row r="21" spans="1:14">
      <c r="A21" s="6">
        <v>1978</v>
      </c>
      <c r="B21" s="9">
        <v>2249</v>
      </c>
      <c r="C21" s="9">
        <v>9410</v>
      </c>
      <c r="D21" s="9">
        <f t="shared" si="0"/>
        <v>11659</v>
      </c>
      <c r="E21" s="9">
        <v>8016</v>
      </c>
      <c r="F21" s="9">
        <v>13216</v>
      </c>
      <c r="G21" s="12">
        <f t="shared" si="1"/>
        <v>32891</v>
      </c>
      <c r="I21" s="49"/>
      <c r="J21" s="49"/>
      <c r="K21" s="49"/>
      <c r="L21" s="49"/>
      <c r="M21" s="49"/>
      <c r="N21" s="49"/>
    </row>
    <row r="22" spans="1:14">
      <c r="A22" s="6">
        <v>1979</v>
      </c>
      <c r="B22" s="9">
        <v>3910</v>
      </c>
      <c r="C22" s="9">
        <v>7670</v>
      </c>
      <c r="D22" s="9">
        <f t="shared" si="0"/>
        <v>11580</v>
      </c>
      <c r="E22" s="9">
        <v>8098</v>
      </c>
      <c r="F22" s="9">
        <v>16179</v>
      </c>
      <c r="G22" s="12">
        <f t="shared" si="1"/>
        <v>35857</v>
      </c>
      <c r="I22" s="49"/>
      <c r="J22" s="49"/>
      <c r="K22" s="49"/>
      <c r="L22" s="49"/>
      <c r="M22" s="49"/>
      <c r="N22" s="49"/>
    </row>
    <row r="23" spans="1:14">
      <c r="A23" s="6">
        <v>1980</v>
      </c>
      <c r="B23" s="9">
        <v>4061</v>
      </c>
      <c r="C23" s="9">
        <v>7737</v>
      </c>
      <c r="D23" s="9">
        <f t="shared" si="0"/>
        <v>11798</v>
      </c>
      <c r="E23" s="9">
        <v>8742</v>
      </c>
      <c r="F23" s="9">
        <v>15426</v>
      </c>
      <c r="G23" s="12">
        <f t="shared" si="1"/>
        <v>35966</v>
      </c>
      <c r="I23" s="49"/>
      <c r="J23" s="49"/>
      <c r="K23" s="49"/>
      <c r="L23" s="49"/>
      <c r="M23" s="49"/>
      <c r="N23" s="49"/>
    </row>
    <row r="24" spans="1:14">
      <c r="A24" s="6">
        <v>1981</v>
      </c>
      <c r="B24" s="9">
        <v>4124</v>
      </c>
      <c r="C24" s="9">
        <v>7971</v>
      </c>
      <c r="D24" s="9">
        <f t="shared" si="0"/>
        <v>12095</v>
      </c>
      <c r="E24" s="9">
        <v>9255</v>
      </c>
      <c r="F24" s="9">
        <v>13259</v>
      </c>
      <c r="G24" s="12">
        <f t="shared" si="1"/>
        <v>34609</v>
      </c>
      <c r="I24" s="49"/>
      <c r="J24" s="49"/>
      <c r="K24" s="49"/>
      <c r="L24" s="49"/>
      <c r="M24" s="49"/>
      <c r="N24" s="49"/>
    </row>
    <row r="25" spans="1:14">
      <c r="A25" s="6">
        <v>1982</v>
      </c>
      <c r="B25" s="9">
        <v>5397</v>
      </c>
      <c r="C25" s="9">
        <v>7541</v>
      </c>
      <c r="D25" s="9">
        <f t="shared" si="0"/>
        <v>12938</v>
      </c>
      <c r="E25" s="9">
        <v>10057</v>
      </c>
      <c r="F25" s="9">
        <v>14261</v>
      </c>
      <c r="G25" s="12">
        <f t="shared" si="1"/>
        <v>37256</v>
      </c>
      <c r="I25" s="49"/>
      <c r="J25" s="49"/>
      <c r="K25" s="49"/>
      <c r="L25" s="49"/>
      <c r="M25" s="49"/>
      <c r="N25" s="49"/>
    </row>
    <row r="26" spans="1:14">
      <c r="A26" s="6">
        <v>1983</v>
      </c>
      <c r="B26" s="9">
        <v>4594</v>
      </c>
      <c r="C26" s="9">
        <v>6595</v>
      </c>
      <c r="D26" s="9">
        <f t="shared" si="0"/>
        <v>11189</v>
      </c>
      <c r="E26" s="9">
        <v>11570</v>
      </c>
      <c r="F26" s="9">
        <v>18841</v>
      </c>
      <c r="G26" s="12">
        <f t="shared" si="1"/>
        <v>41600</v>
      </c>
      <c r="I26" s="49"/>
      <c r="J26" s="49"/>
      <c r="K26" s="49"/>
      <c r="L26" s="49"/>
      <c r="M26" s="49"/>
      <c r="N26" s="49"/>
    </row>
    <row r="27" spans="1:14">
      <c r="A27" s="6">
        <v>1984</v>
      </c>
      <c r="B27" s="9">
        <v>4358</v>
      </c>
      <c r="C27" s="9">
        <v>7359</v>
      </c>
      <c r="D27" s="9">
        <f t="shared" si="0"/>
        <v>11717</v>
      </c>
      <c r="E27" s="9">
        <v>13384</v>
      </c>
      <c r="F27" s="9">
        <v>22900</v>
      </c>
      <c r="G27" s="12">
        <f t="shared" si="1"/>
        <v>48001</v>
      </c>
      <c r="I27" s="49"/>
      <c r="J27" s="49"/>
      <c r="K27" s="49"/>
      <c r="L27" s="49"/>
      <c r="M27" s="49"/>
      <c r="N27" s="49"/>
    </row>
    <row r="28" spans="1:14">
      <c r="A28" s="6">
        <v>1985</v>
      </c>
      <c r="B28" s="9">
        <v>3407</v>
      </c>
      <c r="C28" s="9">
        <v>8309</v>
      </c>
      <c r="D28" s="9">
        <f t="shared" si="0"/>
        <v>11716</v>
      </c>
      <c r="E28" s="9">
        <v>14564</v>
      </c>
      <c r="F28" s="9">
        <v>23541</v>
      </c>
      <c r="G28" s="12">
        <f t="shared" si="1"/>
        <v>49821</v>
      </c>
      <c r="I28" s="49"/>
      <c r="J28" s="49"/>
      <c r="K28" s="49"/>
      <c r="L28" s="49"/>
      <c r="M28" s="49"/>
      <c r="N28" s="49"/>
    </row>
    <row r="29" spans="1:14">
      <c r="A29" s="6">
        <v>1986</v>
      </c>
      <c r="B29" s="9">
        <v>3930</v>
      </c>
      <c r="C29" s="9">
        <v>9515</v>
      </c>
      <c r="D29" s="9">
        <f t="shared" si="0"/>
        <v>13445</v>
      </c>
      <c r="E29" s="9">
        <v>16271</v>
      </c>
      <c r="F29" s="9">
        <v>25693</v>
      </c>
      <c r="G29" s="12">
        <f t="shared" si="1"/>
        <v>55409</v>
      </c>
      <c r="I29" s="49"/>
      <c r="J29" s="49"/>
      <c r="K29" s="49"/>
      <c r="L29" s="49"/>
      <c r="M29" s="49"/>
      <c r="N29" s="49"/>
    </row>
    <row r="30" spans="1:14">
      <c r="A30" s="6">
        <v>1987</v>
      </c>
      <c r="B30" s="9">
        <v>4220</v>
      </c>
      <c r="C30" s="9">
        <v>8905</v>
      </c>
      <c r="D30" s="9">
        <f t="shared" si="0"/>
        <v>13125</v>
      </c>
      <c r="E30" s="9">
        <v>17627</v>
      </c>
      <c r="F30" s="9">
        <v>25616</v>
      </c>
      <c r="G30" s="12">
        <f t="shared" si="1"/>
        <v>56368</v>
      </c>
      <c r="I30" s="49"/>
      <c r="J30" s="49"/>
      <c r="K30" s="49"/>
      <c r="L30" s="49"/>
      <c r="M30" s="49"/>
      <c r="N30" s="49"/>
    </row>
    <row r="31" spans="1:14">
      <c r="A31" s="6">
        <v>1988</v>
      </c>
      <c r="B31" s="9">
        <v>4839</v>
      </c>
      <c r="C31" s="9">
        <v>9227</v>
      </c>
      <c r="D31" s="9">
        <f t="shared" si="0"/>
        <v>14066</v>
      </c>
      <c r="E31" s="9">
        <v>17370</v>
      </c>
      <c r="F31" s="9">
        <v>26079</v>
      </c>
      <c r="G31" s="12">
        <f t="shared" si="1"/>
        <v>57515</v>
      </c>
      <c r="I31" s="49"/>
      <c r="J31" s="49"/>
      <c r="K31" s="49"/>
      <c r="L31" s="49"/>
      <c r="M31" s="49"/>
      <c r="N31" s="49"/>
    </row>
    <row r="32" spans="1:14">
      <c r="A32" s="6">
        <v>1989</v>
      </c>
      <c r="B32" s="9">
        <v>7047</v>
      </c>
      <c r="C32" s="9">
        <v>15984</v>
      </c>
      <c r="D32" s="9">
        <f t="shared" si="0"/>
        <v>23031</v>
      </c>
      <c r="E32" s="9">
        <v>21409</v>
      </c>
      <c r="F32" s="9">
        <v>32400</v>
      </c>
      <c r="G32" s="12">
        <f t="shared" si="1"/>
        <v>76840</v>
      </c>
      <c r="I32" s="49"/>
      <c r="J32" s="49"/>
      <c r="K32" s="49"/>
      <c r="L32" s="49"/>
      <c r="M32" s="49"/>
      <c r="N32" s="49"/>
    </row>
    <row r="33" spans="1:14">
      <c r="A33" s="6">
        <v>1990</v>
      </c>
      <c r="B33" s="9">
        <v>11808</v>
      </c>
      <c r="C33" s="9">
        <v>21182</v>
      </c>
      <c r="D33" s="9">
        <f t="shared" si="0"/>
        <v>32990</v>
      </c>
      <c r="E33" s="9">
        <v>21668</v>
      </c>
      <c r="F33" s="9">
        <v>38308</v>
      </c>
      <c r="G33" s="12">
        <f t="shared" si="1"/>
        <v>92966</v>
      </c>
      <c r="I33" s="49"/>
      <c r="J33" s="49"/>
      <c r="K33" s="49"/>
      <c r="L33" s="49"/>
      <c r="M33" s="49"/>
      <c r="N33" s="49"/>
    </row>
    <row r="34" spans="1:14">
      <c r="A34" s="6">
        <v>1991</v>
      </c>
      <c r="B34" s="9">
        <v>13256</v>
      </c>
      <c r="C34" s="9">
        <v>19358</v>
      </c>
      <c r="D34" s="9">
        <f t="shared" si="0"/>
        <v>32614</v>
      </c>
      <c r="E34" s="9">
        <v>20595</v>
      </c>
      <c r="F34" s="9">
        <v>45680</v>
      </c>
      <c r="G34" s="12">
        <f t="shared" si="1"/>
        <v>98889</v>
      </c>
      <c r="I34" s="49"/>
      <c r="J34" s="49"/>
      <c r="K34" s="49"/>
      <c r="L34" s="49"/>
      <c r="M34" s="49"/>
      <c r="N34" s="49"/>
    </row>
    <row r="35" spans="1:14">
      <c r="A35" s="6">
        <v>1992</v>
      </c>
      <c r="B35" s="9">
        <v>14724</v>
      </c>
      <c r="C35" s="9">
        <v>17289</v>
      </c>
      <c r="D35" s="9">
        <f t="shared" si="0"/>
        <v>32013</v>
      </c>
      <c r="E35" s="9">
        <v>20250</v>
      </c>
      <c r="F35" s="9">
        <v>48666</v>
      </c>
      <c r="G35" s="12">
        <f t="shared" si="1"/>
        <v>100929</v>
      </c>
      <c r="I35" s="49"/>
      <c r="J35" s="49"/>
      <c r="K35" s="49"/>
      <c r="L35" s="49"/>
      <c r="M35" s="49"/>
      <c r="N35" s="49"/>
    </row>
    <row r="36" spans="1:14">
      <c r="A36" s="6">
        <v>1993</v>
      </c>
      <c r="B36" s="9">
        <v>16395</v>
      </c>
      <c r="C36" s="9">
        <v>16663</v>
      </c>
      <c r="D36" s="9">
        <f t="shared" si="0"/>
        <v>33058</v>
      </c>
      <c r="E36" s="9">
        <v>20606</v>
      </c>
      <c r="F36" s="9">
        <v>49147</v>
      </c>
      <c r="G36" s="12">
        <f t="shared" si="1"/>
        <v>102811</v>
      </c>
      <c r="I36" s="49"/>
      <c r="J36" s="49"/>
      <c r="K36" s="49"/>
      <c r="L36" s="49"/>
      <c r="M36" s="49"/>
      <c r="N36" s="49"/>
    </row>
    <row r="37" spans="1:14">
      <c r="A37" s="6">
        <v>1994</v>
      </c>
      <c r="B37" s="9">
        <v>16047</v>
      </c>
      <c r="C37" s="9">
        <v>16616</v>
      </c>
      <c r="D37" s="9">
        <f t="shared" si="0"/>
        <v>32663</v>
      </c>
      <c r="E37" s="9">
        <v>21796</v>
      </c>
      <c r="F37" s="9">
        <v>48656</v>
      </c>
      <c r="G37" s="12">
        <f t="shared" si="1"/>
        <v>103115</v>
      </c>
      <c r="I37" s="49"/>
      <c r="J37" s="49"/>
      <c r="K37" s="49"/>
      <c r="L37" s="49"/>
      <c r="M37" s="49"/>
      <c r="N37" s="49"/>
    </row>
    <row r="38" spans="1:14">
      <c r="A38" s="6">
        <v>1995</v>
      </c>
      <c r="B38" s="9">
        <v>20060</v>
      </c>
      <c r="C38" s="9">
        <v>20570</v>
      </c>
      <c r="D38" s="9">
        <f t="shared" si="0"/>
        <v>40630</v>
      </c>
      <c r="E38" s="9">
        <v>28170</v>
      </c>
      <c r="F38" s="9">
        <v>57702</v>
      </c>
      <c r="G38" s="12">
        <f t="shared" si="1"/>
        <v>126502</v>
      </c>
      <c r="I38" s="49"/>
      <c r="J38" s="49"/>
      <c r="K38" s="49"/>
      <c r="L38" s="49"/>
      <c r="M38" s="49"/>
      <c r="N38" s="49"/>
    </row>
    <row r="39" spans="1:14">
      <c r="A39" s="6">
        <v>1996</v>
      </c>
      <c r="B39" s="9">
        <v>23011</v>
      </c>
      <c r="C39" s="9">
        <v>20893</v>
      </c>
      <c r="D39" s="9">
        <f t="shared" si="0"/>
        <v>43904</v>
      </c>
      <c r="E39" s="9">
        <v>29799</v>
      </c>
      <c r="F39" s="9">
        <v>59864</v>
      </c>
      <c r="G39" s="12">
        <f t="shared" si="1"/>
        <v>133567</v>
      </c>
      <c r="I39" s="49"/>
      <c r="J39" s="49"/>
      <c r="K39" s="49"/>
      <c r="L39" s="49"/>
      <c r="M39" s="49"/>
      <c r="N39" s="49"/>
    </row>
    <row r="40" spans="1:14">
      <c r="A40" s="6">
        <v>1997</v>
      </c>
      <c r="B40" s="9">
        <v>36246</v>
      </c>
      <c r="C40" s="9">
        <v>29336</v>
      </c>
      <c r="D40" s="9">
        <f t="shared" si="0"/>
        <v>65582</v>
      </c>
      <c r="E40" s="9">
        <v>38455</v>
      </c>
      <c r="F40" s="9">
        <v>90075</v>
      </c>
      <c r="G40" s="12">
        <f t="shared" si="1"/>
        <v>194112</v>
      </c>
      <c r="I40" s="49"/>
      <c r="J40" s="49"/>
      <c r="K40" s="49"/>
      <c r="L40" s="49"/>
      <c r="M40" s="49"/>
      <c r="N40" s="49"/>
    </row>
    <row r="41" spans="1:14">
      <c r="A41" s="6">
        <v>1998</v>
      </c>
      <c r="B41" s="9">
        <v>86364</v>
      </c>
      <c r="C41" s="9">
        <v>58619</v>
      </c>
      <c r="D41" s="9">
        <f t="shared" si="0"/>
        <v>144983</v>
      </c>
      <c r="E41" s="9">
        <v>31176</v>
      </c>
      <c r="F41" s="9">
        <v>117432</v>
      </c>
      <c r="G41" s="12">
        <f t="shared" si="1"/>
        <v>293591</v>
      </c>
      <c r="I41" s="49"/>
      <c r="J41" s="49"/>
      <c r="K41" s="49"/>
    </row>
    <row r="42" spans="1:14">
      <c r="A42" s="6"/>
      <c r="B42" s="13"/>
      <c r="C42" s="13"/>
      <c r="D42" s="13"/>
      <c r="E42" s="16">
        <v>34416</v>
      </c>
      <c r="F42" s="16">
        <v>123735</v>
      </c>
      <c r="G42" s="59">
        <f>SUM(E42:F42,D41)</f>
        <v>303134</v>
      </c>
      <c r="I42" s="49"/>
      <c r="J42" s="49"/>
      <c r="K42" s="49"/>
    </row>
    <row r="43" spans="1:14">
      <c r="A43" s="6">
        <v>1999</v>
      </c>
      <c r="B43" s="9">
        <v>86978</v>
      </c>
      <c r="C43" s="9">
        <v>57722</v>
      </c>
      <c r="D43" s="9">
        <f t="shared" si="0"/>
        <v>144700</v>
      </c>
      <c r="E43" s="9">
        <v>26324</v>
      </c>
      <c r="F43" s="9">
        <v>72908</v>
      </c>
      <c r="G43" s="12">
        <f t="shared" si="1"/>
        <v>243932</v>
      </c>
      <c r="I43" s="49"/>
      <c r="J43" s="49"/>
      <c r="K43" s="49"/>
    </row>
    <row r="44" spans="1:14">
      <c r="A44" s="6"/>
      <c r="B44" s="13"/>
      <c r="C44" s="13"/>
      <c r="D44" s="13"/>
      <c r="E44" s="16">
        <v>28553</v>
      </c>
      <c r="F44" s="57">
        <v>93427</v>
      </c>
      <c r="G44" s="59">
        <f>SUM(E44:F44,D43)</f>
        <v>266680</v>
      </c>
      <c r="I44" s="49"/>
      <c r="J44" s="49"/>
      <c r="K44" s="49"/>
    </row>
    <row r="45" spans="1:14">
      <c r="A45" s="6">
        <v>2000</v>
      </c>
      <c r="B45" s="9">
        <v>68338</v>
      </c>
      <c r="C45" s="9">
        <v>68779</v>
      </c>
      <c r="D45" s="9">
        <f t="shared" si="0"/>
        <v>137117</v>
      </c>
      <c r="E45" s="9">
        <v>27540</v>
      </c>
      <c r="F45" s="9">
        <v>83358</v>
      </c>
      <c r="G45" s="12">
        <f t="shared" si="1"/>
        <v>248015</v>
      </c>
      <c r="I45" s="49"/>
      <c r="J45" s="49"/>
      <c r="K45" s="49"/>
    </row>
    <row r="46" spans="1:14">
      <c r="A46" s="6"/>
      <c r="B46" s="13"/>
      <c r="C46" s="13"/>
      <c r="D46" s="13"/>
      <c r="E46" s="58">
        <v>29446</v>
      </c>
      <c r="F46" s="16">
        <v>110181</v>
      </c>
      <c r="G46" s="59">
        <f>SUM(E46:F46,D45)</f>
        <v>276744</v>
      </c>
      <c r="I46" s="49"/>
      <c r="J46" s="49"/>
      <c r="K46" s="49"/>
    </row>
    <row r="47" spans="1:14">
      <c r="A47" s="6">
        <v>2001</v>
      </c>
      <c r="B47" s="9">
        <v>55766</v>
      </c>
      <c r="C47" s="9">
        <v>54550</v>
      </c>
      <c r="D47" s="9">
        <f t="shared" si="0"/>
        <v>110316</v>
      </c>
      <c r="E47" s="9">
        <v>32276</v>
      </c>
      <c r="F47" s="9">
        <v>87078</v>
      </c>
      <c r="G47" s="12">
        <f t="shared" si="1"/>
        <v>229670</v>
      </c>
      <c r="I47" s="49"/>
      <c r="J47" s="49"/>
      <c r="K47" s="49"/>
    </row>
    <row r="48" spans="1:14">
      <c r="A48" s="6"/>
      <c r="B48" s="13"/>
      <c r="C48" s="13"/>
      <c r="D48" s="13"/>
      <c r="E48" s="58">
        <v>33645</v>
      </c>
      <c r="F48" s="16">
        <v>123067</v>
      </c>
      <c r="G48" s="17">
        <f>SUM(E48:F48,D47)</f>
        <v>267028</v>
      </c>
      <c r="I48" s="49"/>
      <c r="J48" s="49"/>
      <c r="K48" s="49"/>
    </row>
    <row r="49" spans="1:21">
      <c r="A49" s="6">
        <v>2002</v>
      </c>
      <c r="B49" s="9">
        <v>79414</v>
      </c>
      <c r="C49" s="9">
        <v>49307</v>
      </c>
      <c r="D49" s="9">
        <f t="shared" si="0"/>
        <v>128721</v>
      </c>
      <c r="E49" s="9">
        <v>38631</v>
      </c>
      <c r="F49" s="9">
        <v>100020</v>
      </c>
      <c r="G49" s="12">
        <f t="shared" si="1"/>
        <v>267372</v>
      </c>
      <c r="I49" s="49"/>
      <c r="J49" s="49"/>
      <c r="K49" s="49"/>
    </row>
    <row r="50" spans="1:21">
      <c r="A50" s="6"/>
      <c r="B50" s="13"/>
      <c r="C50" s="13"/>
      <c r="D50" s="13"/>
      <c r="E50" s="16">
        <v>40618</v>
      </c>
      <c r="F50" s="58">
        <v>136041</v>
      </c>
      <c r="G50" s="17">
        <f>SUM(E50:F50,D49)</f>
        <v>305380</v>
      </c>
      <c r="I50" s="49"/>
      <c r="J50" s="49"/>
      <c r="K50" s="49"/>
    </row>
    <row r="51" spans="1:21">
      <c r="A51" s="6">
        <v>2003</v>
      </c>
      <c r="B51" s="9">
        <v>93433</v>
      </c>
      <c r="C51" s="9">
        <v>48578</v>
      </c>
      <c r="D51" s="9">
        <f t="shared" si="0"/>
        <v>142011</v>
      </c>
      <c r="E51" s="9">
        <v>40094</v>
      </c>
      <c r="F51" s="9">
        <v>118796</v>
      </c>
      <c r="G51" s="12">
        <f t="shared" si="1"/>
        <v>300901</v>
      </c>
    </row>
    <row r="52" spans="1:21">
      <c r="A52" s="6"/>
      <c r="B52" s="13"/>
      <c r="C52" s="13"/>
      <c r="D52" s="13"/>
      <c r="E52" s="16">
        <v>42419</v>
      </c>
      <c r="F52" s="57">
        <v>157800</v>
      </c>
      <c r="G52" s="17">
        <f>SUM(E52:F52,D51)</f>
        <v>342230</v>
      </c>
    </row>
    <row r="53" spans="1:21">
      <c r="A53" s="6">
        <v>2004</v>
      </c>
      <c r="B53" s="9">
        <v>98404</v>
      </c>
      <c r="C53" s="9">
        <v>53389</v>
      </c>
      <c r="D53" s="9">
        <f>SUM(B53:C53)</f>
        <v>151793</v>
      </c>
      <c r="E53" s="9">
        <v>40541</v>
      </c>
      <c r="F53" s="9">
        <v>116210</v>
      </c>
      <c r="G53" s="12">
        <f>SUM(D53:F53)</f>
        <v>308544</v>
      </c>
    </row>
    <row r="54" spans="1:21">
      <c r="A54" s="6"/>
      <c r="B54" s="9"/>
      <c r="C54" s="9"/>
      <c r="D54" s="9"/>
      <c r="E54" s="16">
        <v>42080</v>
      </c>
      <c r="F54" s="57">
        <v>156147</v>
      </c>
      <c r="G54" s="17">
        <f>SUM(E54:F54,D53)</f>
        <v>350020</v>
      </c>
    </row>
    <row r="55" spans="1:21">
      <c r="A55" s="6">
        <v>2005</v>
      </c>
      <c r="B55" s="9">
        <v>131115</v>
      </c>
      <c r="C55" s="9">
        <v>49317</v>
      </c>
      <c r="D55" s="9">
        <f>SUM(B55:C55)</f>
        <v>180432</v>
      </c>
      <c r="E55" s="9">
        <v>40820</v>
      </c>
      <c r="F55" s="9">
        <v>124892</v>
      </c>
      <c r="G55" s="12">
        <f>SUM(D55:F55)</f>
        <v>346144</v>
      </c>
    </row>
    <row r="56" spans="1:21">
      <c r="A56" s="6"/>
      <c r="B56" s="9"/>
      <c r="C56" s="9"/>
      <c r="D56" s="9"/>
      <c r="E56" s="16">
        <v>41987</v>
      </c>
      <c r="F56" s="57">
        <v>171000</v>
      </c>
      <c r="G56" s="17">
        <f>SUM(E56:F56,D55)</f>
        <v>393419</v>
      </c>
    </row>
    <row r="57" spans="1:21">
      <c r="A57" s="6">
        <v>2006</v>
      </c>
      <c r="B57" s="9">
        <v>195395</v>
      </c>
      <c r="C57" s="9">
        <v>45270</v>
      </c>
      <c r="D57" s="9">
        <f>SUM(B57:C57)</f>
        <v>240665</v>
      </c>
      <c r="E57" s="9">
        <v>46381</v>
      </c>
      <c r="F57" s="9">
        <v>128457</v>
      </c>
      <c r="G57" s="12">
        <f>SUM(D57:F57)</f>
        <v>415503</v>
      </c>
    </row>
    <row r="58" spans="1:21">
      <c r="A58" s="10"/>
      <c r="B58" s="14"/>
      <c r="C58" s="14"/>
      <c r="D58" s="14"/>
      <c r="E58" s="16">
        <v>48369</v>
      </c>
      <c r="F58" s="58">
        <v>172045</v>
      </c>
      <c r="G58" s="59">
        <f>SUM(E58:F58,D57)</f>
        <v>461079</v>
      </c>
    </row>
    <row r="59" spans="1:21">
      <c r="A59" s="6">
        <v>2007</v>
      </c>
      <c r="B59" s="9">
        <v>129147</v>
      </c>
      <c r="C59" s="9">
        <v>14407</v>
      </c>
      <c r="D59" s="9">
        <f>SUM(B59:C59)</f>
        <v>143554</v>
      </c>
      <c r="E59" s="9">
        <v>56584</v>
      </c>
      <c r="F59" s="9">
        <v>127709</v>
      </c>
      <c r="G59" s="12">
        <f>SUM(D59:F59)</f>
        <v>327847</v>
      </c>
    </row>
    <row r="60" spans="1:21">
      <c r="A60" s="6"/>
      <c r="B60" s="9"/>
      <c r="C60" s="9"/>
      <c r="D60" s="14"/>
      <c r="E60" s="16">
        <v>58587</v>
      </c>
      <c r="F60" s="58">
        <v>171858</v>
      </c>
      <c r="G60" s="59">
        <f>SUM(E60:F60,D59)</f>
        <v>373999</v>
      </c>
    </row>
    <row r="61" spans="1:21">
      <c r="A61" s="10">
        <v>2008</v>
      </c>
      <c r="B61" s="14">
        <v>95504</v>
      </c>
      <c r="C61" s="14">
        <v>13824</v>
      </c>
      <c r="D61" s="9">
        <f>SUM(B61:C61)</f>
        <v>109328</v>
      </c>
      <c r="E61" s="9">
        <v>50117</v>
      </c>
      <c r="F61" s="9">
        <v>117796</v>
      </c>
      <c r="G61" s="12">
        <f>SUM(D61:F61)</f>
        <v>277241</v>
      </c>
    </row>
    <row r="62" spans="1:21">
      <c r="A62" s="10"/>
      <c r="B62" s="14"/>
      <c r="C62" s="14"/>
      <c r="D62" s="14"/>
      <c r="E62" s="16">
        <v>51492</v>
      </c>
      <c r="F62" s="58">
        <v>162697</v>
      </c>
      <c r="G62" s="17">
        <f>SUM(E62:F62,D61)</f>
        <v>323517</v>
      </c>
    </row>
    <row r="63" spans="1:21" s="11" customFormat="1">
      <c r="A63" s="10">
        <v>2009</v>
      </c>
      <c r="B63" s="14">
        <v>94300</v>
      </c>
      <c r="C63" s="14">
        <v>11208</v>
      </c>
      <c r="D63" s="9">
        <v>105508</v>
      </c>
      <c r="E63" s="9">
        <v>41484</v>
      </c>
      <c r="F63" s="9">
        <v>89638</v>
      </c>
      <c r="G63" s="12">
        <f>SUM(D63:F63)</f>
        <v>236630</v>
      </c>
      <c r="P63"/>
      <c r="Q63"/>
      <c r="R63"/>
      <c r="S63"/>
      <c r="T63"/>
      <c r="U63"/>
    </row>
    <row r="64" spans="1:21" s="11" customFormat="1">
      <c r="A64" s="10"/>
      <c r="B64" s="14"/>
      <c r="C64" s="14"/>
      <c r="D64" s="14"/>
      <c r="E64" s="58">
        <v>43769</v>
      </c>
      <c r="F64" s="16">
        <v>109245</v>
      </c>
      <c r="G64" s="17">
        <f>SUM(E64:F64,D63)</f>
        <v>258522</v>
      </c>
      <c r="P64"/>
      <c r="Q64"/>
      <c r="R64"/>
      <c r="S64"/>
      <c r="T64"/>
      <c r="U64"/>
    </row>
    <row r="65" spans="1:7">
      <c r="A65" s="10">
        <v>2010</v>
      </c>
      <c r="B65" s="14">
        <v>125633</v>
      </c>
      <c r="C65" s="14">
        <v>12307</v>
      </c>
      <c r="D65" s="9">
        <v>137940</v>
      </c>
      <c r="E65" s="9">
        <v>48023</v>
      </c>
      <c r="F65" s="9">
        <v>106945</v>
      </c>
      <c r="G65" s="12">
        <f>SUM(D65:F65)</f>
        <v>292908</v>
      </c>
    </row>
    <row r="66" spans="1:7">
      <c r="A66" s="10"/>
      <c r="B66" s="14"/>
      <c r="C66" s="14"/>
      <c r="D66" s="14"/>
      <c r="E66" s="58">
        <v>49778</v>
      </c>
      <c r="F66" s="16">
        <v>133212</v>
      </c>
      <c r="G66" s="17">
        <f>SUM(E66:F66,D65)</f>
        <v>320930</v>
      </c>
    </row>
    <row r="67" spans="1:7">
      <c r="A67" s="10">
        <v>2011</v>
      </c>
      <c r="B67" s="14">
        <v>174283</v>
      </c>
      <c r="C67" s="14">
        <v>17953</v>
      </c>
      <c r="D67" s="9">
        <f>B67+C67</f>
        <v>192236</v>
      </c>
      <c r="E67" s="9">
        <v>55081</v>
      </c>
      <c r="F67" s="9">
        <v>123773</v>
      </c>
      <c r="G67" s="12">
        <f>D67+E67+F67</f>
        <v>371090</v>
      </c>
    </row>
    <row r="68" spans="1:7">
      <c r="A68" s="10"/>
      <c r="B68" s="14"/>
      <c r="C68" s="14"/>
      <c r="D68" s="9"/>
      <c r="E68" s="66">
        <v>60550</v>
      </c>
      <c r="F68" s="67">
        <v>153322</v>
      </c>
      <c r="G68" s="17">
        <f>SUM(D67, E68:F68)</f>
        <v>406108</v>
      </c>
    </row>
    <row r="69" spans="1:7">
      <c r="A69" s="10">
        <v>2012</v>
      </c>
      <c r="B69" s="14">
        <v>163246</v>
      </c>
      <c r="C69" s="14">
        <v>13615</v>
      </c>
      <c r="D69" s="9">
        <f>B69+C69</f>
        <v>176861</v>
      </c>
      <c r="E69" s="63">
        <v>62834</v>
      </c>
      <c r="F69" s="76">
        <v>113136</v>
      </c>
      <c r="G69" s="12">
        <f>D69+E69+F69</f>
        <v>352831</v>
      </c>
    </row>
    <row r="70" spans="1:7">
      <c r="A70" s="10"/>
      <c r="B70" s="14"/>
      <c r="C70" s="14"/>
      <c r="D70" s="9"/>
      <c r="E70" s="66">
        <v>65039</v>
      </c>
      <c r="F70" s="77">
        <v>137674</v>
      </c>
      <c r="G70" s="17">
        <f>SUM(D69, E70:F70)</f>
        <v>379574</v>
      </c>
    </row>
    <row r="71" spans="1:7">
      <c r="A71" s="10">
        <v>2013</v>
      </c>
      <c r="B71" s="14">
        <v>181871</v>
      </c>
      <c r="C71" s="14">
        <v>12063</v>
      </c>
      <c r="D71" s="9">
        <f>B71+C71</f>
        <v>193934</v>
      </c>
      <c r="E71" s="63">
        <v>64421</v>
      </c>
      <c r="F71" s="76">
        <v>145072</v>
      </c>
      <c r="G71" s="12">
        <f>D71+E71+F71</f>
        <v>403427</v>
      </c>
    </row>
    <row r="72" spans="1:7">
      <c r="A72" s="10"/>
      <c r="B72" s="14"/>
      <c r="C72" s="14"/>
      <c r="D72" s="9"/>
      <c r="E72" s="66">
        <v>67021</v>
      </c>
      <c r="F72" s="77">
        <v>172607</v>
      </c>
      <c r="G72" s="59">
        <f>SUM(D71, E72:F72)</f>
        <v>433562</v>
      </c>
    </row>
    <row r="73" spans="1:7">
      <c r="A73" s="10">
        <v>2014</v>
      </c>
      <c r="B73" s="14">
        <v>166915</v>
      </c>
      <c r="C73" s="14">
        <v>9341</v>
      </c>
      <c r="D73" s="9">
        <f>B73+C73</f>
        <v>176256</v>
      </c>
      <c r="E73" s="9">
        <v>68847</v>
      </c>
      <c r="F73" s="53">
        <v>159180</v>
      </c>
      <c r="G73" s="12">
        <f>D73+E73+F73</f>
        <v>404283</v>
      </c>
    </row>
    <row r="74" spans="1:7">
      <c r="A74" s="10"/>
      <c r="B74" s="14"/>
      <c r="C74" s="14"/>
      <c r="D74" s="9"/>
      <c r="E74" s="54">
        <v>71851</v>
      </c>
      <c r="F74" s="60">
        <v>202687</v>
      </c>
      <c r="G74" s="59">
        <f>SUM(D73, E74:F74)</f>
        <v>450794</v>
      </c>
    </row>
    <row r="75" spans="1:7">
      <c r="A75" s="61">
        <v>2015</v>
      </c>
      <c r="B75" s="62">
        <v>164773</v>
      </c>
      <c r="C75" s="62">
        <v>7569</v>
      </c>
      <c r="D75" s="63">
        <v>172342</v>
      </c>
      <c r="E75" s="63">
        <v>66072</v>
      </c>
      <c r="F75" s="64">
        <v>175565</v>
      </c>
      <c r="G75" s="65">
        <f>D75+E75+F75</f>
        <v>413979</v>
      </c>
    </row>
    <row r="76" spans="1:7">
      <c r="A76" s="61"/>
      <c r="B76" s="62"/>
      <c r="C76" s="62"/>
      <c r="D76" s="63"/>
      <c r="E76" s="66">
        <v>70247</v>
      </c>
      <c r="F76" s="67">
        <v>221602</v>
      </c>
      <c r="G76" s="59">
        <f>SUM(D75, E76:F76)</f>
        <v>464191</v>
      </c>
    </row>
    <row r="77" spans="1:7">
      <c r="A77" s="61">
        <v>2016</v>
      </c>
      <c r="B77" s="62">
        <v>174717</v>
      </c>
      <c r="C77" s="62">
        <v>7320</v>
      </c>
      <c r="D77" s="63">
        <v>182037</v>
      </c>
      <c r="E77" s="63">
        <v>62956</v>
      </c>
      <c r="F77" s="76">
        <v>172301</v>
      </c>
      <c r="G77" s="65">
        <f>D77+E77+F77</f>
        <v>417294</v>
      </c>
    </row>
    <row r="78" spans="1:7">
      <c r="A78" s="61"/>
      <c r="B78" s="62"/>
      <c r="C78" s="62"/>
      <c r="D78" s="63"/>
      <c r="E78" s="66">
        <v>66126</v>
      </c>
      <c r="F78" s="78">
        <v>218370</v>
      </c>
      <c r="G78" s="59">
        <f>SUM(D77, E78:F78)</f>
        <v>466533</v>
      </c>
    </row>
    <row r="79" spans="1:7">
      <c r="A79" s="61">
        <v>2017</v>
      </c>
      <c r="B79" s="62">
        <v>170532</v>
      </c>
      <c r="C79" s="62">
        <v>6613</v>
      </c>
      <c r="D79" s="63">
        <v>177145</v>
      </c>
      <c r="E79" s="63">
        <v>58770</v>
      </c>
      <c r="F79" s="76">
        <v>162755</v>
      </c>
      <c r="G79" s="65">
        <f>D79+E79+F79</f>
        <v>398670</v>
      </c>
    </row>
    <row r="80" spans="1:7">
      <c r="A80" s="61"/>
      <c r="B80" s="62"/>
      <c r="C80" s="62"/>
      <c r="D80" s="63"/>
      <c r="E80" s="66">
        <v>62191</v>
      </c>
      <c r="F80" s="79">
        <v>203129</v>
      </c>
      <c r="G80" s="59">
        <f>SUM(D79, E80:F80)</f>
        <v>442465</v>
      </c>
    </row>
    <row r="81" spans="1:7">
      <c r="A81" s="61">
        <v>2018</v>
      </c>
      <c r="B81" s="62">
        <v>161290</v>
      </c>
      <c r="C81" s="62">
        <v>5618</v>
      </c>
      <c r="D81" s="63">
        <v>166908</v>
      </c>
      <c r="E81" s="63">
        <v>57213</v>
      </c>
      <c r="F81" s="64">
        <v>172046</v>
      </c>
      <c r="G81" s="65">
        <f>D81+E81+F81</f>
        <v>396167</v>
      </c>
    </row>
    <row r="82" spans="1:7">
      <c r="A82" s="61"/>
      <c r="B82" s="62"/>
      <c r="C82" s="62"/>
      <c r="D82" s="63"/>
      <c r="E82" s="66">
        <v>60670</v>
      </c>
      <c r="F82" s="79">
        <v>216961</v>
      </c>
      <c r="G82" s="59">
        <f>SUM(D81, E82:F82)</f>
        <v>444539</v>
      </c>
    </row>
    <row r="83" spans="1:7">
      <c r="A83" s="61">
        <v>2019</v>
      </c>
      <c r="B83" s="62">
        <v>172371</v>
      </c>
      <c r="C83" s="62">
        <v>5094</v>
      </c>
      <c r="D83" s="63">
        <v>177465</v>
      </c>
      <c r="E83" s="80">
        <v>60332</v>
      </c>
      <c r="F83" s="81">
        <v>176180</v>
      </c>
      <c r="G83" s="65">
        <f>D83+E83+F83</f>
        <v>413977</v>
      </c>
    </row>
    <row r="84" spans="1:7">
      <c r="A84" s="61"/>
      <c r="B84" s="62"/>
      <c r="C84" s="62"/>
      <c r="D84" s="63"/>
      <c r="E84" s="66">
        <v>63996</v>
      </c>
      <c r="F84" s="79">
        <v>228542</v>
      </c>
      <c r="G84" s="59">
        <f>SUM(D83, E84:F84)</f>
        <v>470003</v>
      </c>
    </row>
    <row r="85" spans="1:7">
      <c r="A85" s="61">
        <v>2020</v>
      </c>
      <c r="B85" s="62">
        <v>186495</v>
      </c>
      <c r="C85" s="62">
        <v>4336</v>
      </c>
      <c r="D85" s="9">
        <f>B85+C85</f>
        <v>190831</v>
      </c>
      <c r="E85" s="114">
        <v>58300</v>
      </c>
      <c r="F85" s="115">
        <v>162375</v>
      </c>
      <c r="G85" s="65">
        <f>D85+E85+F85</f>
        <v>411506</v>
      </c>
    </row>
    <row r="86" spans="1:7">
      <c r="A86" s="61"/>
      <c r="B86" s="62"/>
      <c r="C86" s="62"/>
      <c r="D86" s="63"/>
      <c r="E86" s="66">
        <v>61695</v>
      </c>
      <c r="F86" s="79">
        <v>207692</v>
      </c>
      <c r="G86" s="59">
        <f>SUM(D85, E86:F86)</f>
        <v>460218</v>
      </c>
    </row>
    <row r="87" spans="1:7">
      <c r="A87" s="61">
        <v>2021</v>
      </c>
      <c r="B87" s="62">
        <v>181976</v>
      </c>
      <c r="C87" s="62">
        <v>3441</v>
      </c>
      <c r="D87" s="63">
        <v>185417</v>
      </c>
      <c r="E87" s="114">
        <v>65097</v>
      </c>
      <c r="F87" s="115">
        <v>199818</v>
      </c>
      <c r="G87" s="65">
        <f>D87+E87+F87</f>
        <v>450332</v>
      </c>
    </row>
    <row r="88" spans="1:7">
      <c r="A88" s="61"/>
      <c r="B88" s="62"/>
      <c r="C88" s="62"/>
      <c r="D88" s="63"/>
      <c r="E88" s="66">
        <v>69007</v>
      </c>
      <c r="F88" s="79">
        <v>247201</v>
      </c>
      <c r="G88" s="59">
        <f>SUM(D87, E88:F88)</f>
        <v>501625</v>
      </c>
    </row>
    <row r="89" spans="1:7">
      <c r="A89" s="99">
        <v>2022</v>
      </c>
      <c r="B89" s="100">
        <v>172793</v>
      </c>
      <c r="C89" s="100">
        <v>2950</v>
      </c>
      <c r="D89" s="104">
        <f>B89+C89</f>
        <v>175743</v>
      </c>
      <c r="E89" s="100">
        <v>61690</v>
      </c>
      <c r="F89" s="100">
        <v>221670</v>
      </c>
      <c r="G89" s="105">
        <f>D89+E89+F89</f>
        <v>459103</v>
      </c>
    </row>
    <row r="90" spans="1:7" ht="14.25" thickBot="1">
      <c r="A90" s="101"/>
      <c r="B90" s="102"/>
      <c r="C90" s="102"/>
      <c r="D90" s="102"/>
      <c r="E90" s="103">
        <v>66182</v>
      </c>
      <c r="F90" s="103">
        <v>272793</v>
      </c>
      <c r="G90" s="106">
        <f>SUM(D89, E90:F90)</f>
        <v>514718</v>
      </c>
    </row>
    <row r="91" spans="1:7">
      <c r="A91" s="117" t="s">
        <v>13</v>
      </c>
      <c r="B91" s="117"/>
      <c r="C91" s="117"/>
      <c r="D91" s="117"/>
      <c r="E91" s="117"/>
      <c r="F91" s="117"/>
      <c r="G91" s="117"/>
    </row>
    <row r="92" spans="1:7">
      <c r="A92" s="118"/>
      <c r="B92" s="118"/>
      <c r="C92" s="118"/>
      <c r="D92" s="118"/>
      <c r="E92" s="118"/>
      <c r="F92" s="118"/>
      <c r="G92" s="118"/>
    </row>
  </sheetData>
  <mergeCells count="3">
    <mergeCell ref="A1:G1"/>
    <mergeCell ref="A91:G91"/>
    <mergeCell ref="A92:G92"/>
  </mergeCells>
  <phoneticPr fontId="15" type="noConversion"/>
  <pageMargins left="0.25" right="0.25" top="0.75" bottom="0.75" header="0.3" footer="0.3"/>
  <pageSetup paperSize="9" scale="6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7">
    <pageSetUpPr fitToPage="1"/>
  </sheetPr>
  <dimension ref="A1:N86"/>
  <sheetViews>
    <sheetView zoomScale="90" zoomScaleNormal="90" zoomScaleSheetLayoutView="75" workbookViewId="0">
      <selection activeCell="L81" sqref="L81:L82"/>
    </sheetView>
  </sheetViews>
  <sheetFormatPr defaultRowHeight="13.5"/>
  <cols>
    <col min="2" max="3" width="8.77734375" bestFit="1" customWidth="1"/>
    <col min="4" max="4" width="13.6640625" customWidth="1"/>
    <col min="5" max="11" width="8.77734375" bestFit="1" customWidth="1"/>
    <col min="12" max="12" width="10" customWidth="1"/>
    <col min="14" max="14" width="9.88671875" bestFit="1" customWidth="1"/>
  </cols>
  <sheetData>
    <row r="1" spans="1:14" ht="20.25" customHeight="1">
      <c r="A1" s="116" t="s">
        <v>29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</row>
    <row r="2" spans="1:14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4">
      <c r="A3" s="145" t="s">
        <v>2</v>
      </c>
      <c r="B3" s="146"/>
      <c r="C3" s="146" t="s">
        <v>3</v>
      </c>
      <c r="D3" s="146"/>
      <c r="E3" s="146"/>
      <c r="F3" s="146"/>
      <c r="G3" s="146"/>
      <c r="H3" s="146" t="s">
        <v>1</v>
      </c>
      <c r="I3" s="146"/>
      <c r="J3" s="146"/>
      <c r="K3" s="146"/>
      <c r="L3" s="149" t="s">
        <v>24</v>
      </c>
    </row>
    <row r="4" spans="1:14" ht="65.25" customHeight="1" thickBot="1">
      <c r="A4" s="147"/>
      <c r="B4" s="148"/>
      <c r="C4" s="44" t="s">
        <v>25</v>
      </c>
      <c r="D4" s="45" t="s">
        <v>15</v>
      </c>
      <c r="E4" s="45" t="s">
        <v>19</v>
      </c>
      <c r="F4" s="44" t="s">
        <v>16</v>
      </c>
      <c r="G4" s="45" t="s">
        <v>18</v>
      </c>
      <c r="H4" s="44" t="s">
        <v>25</v>
      </c>
      <c r="I4" s="45" t="s">
        <v>10</v>
      </c>
      <c r="J4" s="45" t="s">
        <v>12</v>
      </c>
      <c r="K4" s="45" t="s">
        <v>18</v>
      </c>
      <c r="L4" s="150"/>
    </row>
    <row r="5" spans="1:14">
      <c r="A5" s="154" t="s">
        <v>17</v>
      </c>
      <c r="B5" s="98">
        <v>1999</v>
      </c>
      <c r="C5" s="108" t="s">
        <v>7</v>
      </c>
      <c r="D5" s="108" t="s">
        <v>7</v>
      </c>
      <c r="E5" s="108" t="s">
        <v>7</v>
      </c>
      <c r="F5" s="108" t="s">
        <v>7</v>
      </c>
      <c r="G5" s="108" t="s">
        <v>7</v>
      </c>
      <c r="H5" s="109">
        <v>58604</v>
      </c>
      <c r="I5" s="109">
        <v>23275</v>
      </c>
      <c r="J5" s="109">
        <v>5099</v>
      </c>
      <c r="K5" s="109">
        <f t="shared" ref="K5:K13" si="0">SUM(H5:J5)</f>
        <v>86978</v>
      </c>
      <c r="L5" s="110">
        <f t="shared" ref="L5:L12" si="1">H5/SUM(H5:I5)</f>
        <v>0.7157390783961699</v>
      </c>
      <c r="N5" s="46"/>
    </row>
    <row r="6" spans="1:14">
      <c r="A6" s="155"/>
      <c r="B6" s="97">
        <v>2000</v>
      </c>
      <c r="C6" s="19">
        <v>18861</v>
      </c>
      <c r="D6" s="19">
        <v>46927</v>
      </c>
      <c r="E6" s="19">
        <v>318</v>
      </c>
      <c r="F6" s="19">
        <v>2163</v>
      </c>
      <c r="G6" s="19">
        <f t="shared" ref="G6:G13" si="2">SUM(C6:F6)</f>
        <v>68269</v>
      </c>
      <c r="H6" s="19">
        <v>33149</v>
      </c>
      <c r="I6" s="19">
        <v>12228</v>
      </c>
      <c r="J6" s="19">
        <v>9148</v>
      </c>
      <c r="K6" s="19">
        <f t="shared" si="0"/>
        <v>54525</v>
      </c>
      <c r="L6" s="23">
        <f t="shared" si="1"/>
        <v>0.73052427441214707</v>
      </c>
      <c r="N6" s="46"/>
    </row>
    <row r="7" spans="1:14">
      <c r="A7" s="155"/>
      <c r="B7" s="97">
        <v>2001</v>
      </c>
      <c r="C7" s="19">
        <v>13797</v>
      </c>
      <c r="D7" s="19">
        <v>38900</v>
      </c>
      <c r="E7" s="19">
        <v>277</v>
      </c>
      <c r="F7" s="19">
        <v>2664</v>
      </c>
      <c r="G7" s="19">
        <f t="shared" si="2"/>
        <v>55638</v>
      </c>
      <c r="H7" s="19">
        <v>38590</v>
      </c>
      <c r="I7" s="19">
        <v>15447</v>
      </c>
      <c r="J7" s="19">
        <v>3700</v>
      </c>
      <c r="K7" s="19">
        <f t="shared" si="0"/>
        <v>57737</v>
      </c>
      <c r="L7" s="23">
        <f t="shared" si="1"/>
        <v>0.7141403112682051</v>
      </c>
      <c r="N7" s="46"/>
    </row>
    <row r="8" spans="1:14">
      <c r="A8" s="155"/>
      <c r="B8" s="97">
        <v>2002</v>
      </c>
      <c r="C8" s="19">
        <v>19520</v>
      </c>
      <c r="D8" s="19">
        <v>56881</v>
      </c>
      <c r="E8" s="19">
        <v>404</v>
      </c>
      <c r="F8" s="19">
        <v>2584</v>
      </c>
      <c r="G8" s="19">
        <f t="shared" si="2"/>
        <v>79389</v>
      </c>
      <c r="H8" s="19">
        <v>49478</v>
      </c>
      <c r="I8" s="19">
        <v>24545</v>
      </c>
      <c r="J8" s="19">
        <v>3612</v>
      </c>
      <c r="K8" s="19">
        <f t="shared" si="0"/>
        <v>77635</v>
      </c>
      <c r="L8" s="23">
        <f t="shared" si="1"/>
        <v>0.66841387136430563</v>
      </c>
      <c r="N8" s="46"/>
    </row>
    <row r="9" spans="1:14">
      <c r="A9" s="155"/>
      <c r="B9" s="97">
        <v>2003</v>
      </c>
      <c r="C9" s="19">
        <v>19505</v>
      </c>
      <c r="D9" s="19">
        <v>71100</v>
      </c>
      <c r="E9" s="19">
        <v>426</v>
      </c>
      <c r="F9" s="19">
        <v>2402</v>
      </c>
      <c r="G9" s="19">
        <f t="shared" si="2"/>
        <v>93433</v>
      </c>
      <c r="H9" s="19">
        <v>48047</v>
      </c>
      <c r="I9" s="19">
        <v>28077</v>
      </c>
      <c r="J9" s="19">
        <v>3856</v>
      </c>
      <c r="K9" s="19">
        <f t="shared" si="0"/>
        <v>79980</v>
      </c>
      <c r="L9" s="23">
        <f t="shared" si="1"/>
        <v>0.63116756870369395</v>
      </c>
      <c r="N9" s="46"/>
    </row>
    <row r="10" spans="1:14">
      <c r="A10" s="155"/>
      <c r="B10" s="96">
        <v>2004</v>
      </c>
      <c r="C10" s="82">
        <v>19952</v>
      </c>
      <c r="D10" s="82">
        <v>75085</v>
      </c>
      <c r="E10" s="82">
        <v>408</v>
      </c>
      <c r="F10" s="82">
        <v>2959</v>
      </c>
      <c r="G10" s="82">
        <f t="shared" si="2"/>
        <v>98404</v>
      </c>
      <c r="H10" s="82">
        <v>54551</v>
      </c>
      <c r="I10" s="82">
        <v>31424</v>
      </c>
      <c r="J10" s="82">
        <v>4422</v>
      </c>
      <c r="K10" s="82">
        <f t="shared" si="0"/>
        <v>90397</v>
      </c>
      <c r="L10" s="95">
        <f t="shared" si="1"/>
        <v>0.63449840069787733</v>
      </c>
      <c r="N10" s="46"/>
    </row>
    <row r="11" spans="1:14">
      <c r="A11" s="155"/>
      <c r="B11" s="96">
        <v>2005</v>
      </c>
      <c r="C11" s="82">
        <v>21860</v>
      </c>
      <c r="D11" s="82">
        <v>106096</v>
      </c>
      <c r="E11" s="82">
        <v>410</v>
      </c>
      <c r="F11" s="82">
        <v>2749</v>
      </c>
      <c r="G11" s="82">
        <f t="shared" si="2"/>
        <v>131115</v>
      </c>
      <c r="H11" s="82">
        <v>78397</v>
      </c>
      <c r="I11" s="82">
        <v>36946</v>
      </c>
      <c r="J11" s="82">
        <v>2749</v>
      </c>
      <c r="K11" s="82">
        <f t="shared" si="0"/>
        <v>118092</v>
      </c>
      <c r="L11" s="95">
        <f t="shared" si="1"/>
        <v>0.67968580668094292</v>
      </c>
      <c r="N11" s="46"/>
    </row>
    <row r="12" spans="1:14">
      <c r="A12" s="155"/>
      <c r="B12" s="96">
        <v>2006</v>
      </c>
      <c r="C12" s="82">
        <v>39440</v>
      </c>
      <c r="D12" s="82">
        <v>151365</v>
      </c>
      <c r="E12" s="82">
        <v>912</v>
      </c>
      <c r="F12" s="82">
        <v>3678</v>
      </c>
      <c r="G12" s="82">
        <f t="shared" si="2"/>
        <v>195395</v>
      </c>
      <c r="H12" s="82">
        <v>127298</v>
      </c>
      <c r="I12" s="82">
        <v>43655</v>
      </c>
      <c r="J12" s="82">
        <v>3678</v>
      </c>
      <c r="K12" s="82">
        <f t="shared" si="0"/>
        <v>174631</v>
      </c>
      <c r="L12" s="95">
        <f t="shared" si="1"/>
        <v>0.74463741496200708</v>
      </c>
      <c r="N12" s="46"/>
    </row>
    <row r="13" spans="1:14">
      <c r="A13" s="155"/>
      <c r="B13" s="136">
        <v>2007</v>
      </c>
      <c r="C13" s="120">
        <v>26801</v>
      </c>
      <c r="D13" s="120">
        <v>96997</v>
      </c>
      <c r="E13" s="120">
        <v>693</v>
      </c>
      <c r="F13" s="120">
        <v>4656</v>
      </c>
      <c r="G13" s="120">
        <f t="shared" si="2"/>
        <v>129147</v>
      </c>
      <c r="H13" s="151">
        <v>112344</v>
      </c>
      <c r="I13" s="120">
        <v>35417</v>
      </c>
      <c r="J13" s="83">
        <v>4656</v>
      </c>
      <c r="K13" s="120">
        <f t="shared" si="0"/>
        <v>152417</v>
      </c>
      <c r="L13" s="124">
        <f>H13/(H13+I13+J14)</f>
        <v>0.7547007570922819</v>
      </c>
      <c r="N13" s="46"/>
    </row>
    <row r="14" spans="1:14">
      <c r="A14" s="155"/>
      <c r="B14" s="136"/>
      <c r="C14" s="120"/>
      <c r="D14" s="120"/>
      <c r="E14" s="120"/>
      <c r="F14" s="120"/>
      <c r="G14" s="120"/>
      <c r="H14" s="151"/>
      <c r="I14" s="120"/>
      <c r="J14" s="69">
        <v>1098</v>
      </c>
      <c r="K14" s="120"/>
      <c r="L14" s="124"/>
      <c r="N14" s="46"/>
    </row>
    <row r="15" spans="1:14">
      <c r="A15" s="155"/>
      <c r="B15" s="136">
        <v>2008</v>
      </c>
      <c r="C15" s="120">
        <v>12190</v>
      </c>
      <c r="D15" s="120">
        <v>79461</v>
      </c>
      <c r="E15" s="120">
        <v>505</v>
      </c>
      <c r="F15" s="120">
        <v>3348</v>
      </c>
      <c r="G15" s="120">
        <f t="shared" ref="G15:G29" si="3">SUM(C15:F15)</f>
        <v>95504</v>
      </c>
      <c r="H15" s="151">
        <v>72161</v>
      </c>
      <c r="I15" s="120">
        <v>33388</v>
      </c>
      <c r="J15" s="83">
        <v>3348</v>
      </c>
      <c r="K15" s="120">
        <f t="shared" ref="K15:K43" si="4">SUM(H15:J15)</f>
        <v>108897</v>
      </c>
      <c r="L15" s="124">
        <f>H15/(H15+I15+J16)</f>
        <v>0.67562051176421023</v>
      </c>
      <c r="N15" s="46"/>
    </row>
    <row r="16" spans="1:14">
      <c r="A16" s="155"/>
      <c r="B16" s="136"/>
      <c r="C16" s="120"/>
      <c r="D16" s="120"/>
      <c r="E16" s="120"/>
      <c r="F16" s="120"/>
      <c r="G16" s="120"/>
      <c r="H16" s="151"/>
      <c r="I16" s="120"/>
      <c r="J16" s="69">
        <v>1258</v>
      </c>
      <c r="K16" s="120"/>
      <c r="L16" s="124"/>
      <c r="N16" s="46"/>
    </row>
    <row r="17" spans="1:14">
      <c r="A17" s="155"/>
      <c r="B17" s="136">
        <v>2009</v>
      </c>
      <c r="C17" s="120">
        <v>7682</v>
      </c>
      <c r="D17" s="120">
        <v>83280</v>
      </c>
      <c r="E17" s="120">
        <v>491</v>
      </c>
      <c r="F17" s="120">
        <v>2847</v>
      </c>
      <c r="G17" s="120">
        <f t="shared" si="3"/>
        <v>94300</v>
      </c>
      <c r="H17" s="151">
        <v>52728</v>
      </c>
      <c r="I17" s="120">
        <v>33697</v>
      </c>
      <c r="J17" s="83">
        <v>2847</v>
      </c>
      <c r="K17" s="120">
        <f t="shared" si="4"/>
        <v>89272</v>
      </c>
      <c r="L17" s="124">
        <f>H17/(H17+I17+J18)</f>
        <v>0.60370272838643935</v>
      </c>
      <c r="N17" s="46"/>
    </row>
    <row r="18" spans="1:14">
      <c r="A18" s="155"/>
      <c r="B18" s="136"/>
      <c r="C18" s="120"/>
      <c r="D18" s="120"/>
      <c r="E18" s="120"/>
      <c r="F18" s="120"/>
      <c r="G18" s="120"/>
      <c r="H18" s="151"/>
      <c r="I18" s="120"/>
      <c r="J18" s="69">
        <v>916</v>
      </c>
      <c r="K18" s="120"/>
      <c r="L18" s="124"/>
      <c r="N18" s="46"/>
    </row>
    <row r="19" spans="1:14" s="15" customFormat="1">
      <c r="A19" s="155"/>
      <c r="B19" s="136">
        <v>2010</v>
      </c>
      <c r="C19" s="120">
        <v>11276</v>
      </c>
      <c r="D19" s="120">
        <v>110822</v>
      </c>
      <c r="E19" s="120">
        <v>573</v>
      </c>
      <c r="F19" s="120">
        <v>2962</v>
      </c>
      <c r="G19" s="120">
        <f t="shared" si="3"/>
        <v>125633</v>
      </c>
      <c r="H19" s="151">
        <v>69162</v>
      </c>
      <c r="I19" s="120">
        <v>38232</v>
      </c>
      <c r="J19" s="83">
        <v>2962</v>
      </c>
      <c r="K19" s="120">
        <f t="shared" si="4"/>
        <v>110356</v>
      </c>
      <c r="L19" s="124">
        <f>H19/(H19+I19+J20)</f>
        <v>0.638579580078666</v>
      </c>
      <c r="N19" s="47"/>
    </row>
    <row r="20" spans="1:14" s="15" customFormat="1">
      <c r="A20" s="155"/>
      <c r="B20" s="136"/>
      <c r="C20" s="120"/>
      <c r="D20" s="120"/>
      <c r="E20" s="120"/>
      <c r="F20" s="120"/>
      <c r="G20" s="120"/>
      <c r="H20" s="151"/>
      <c r="I20" s="120"/>
      <c r="J20" s="69">
        <v>912</v>
      </c>
      <c r="K20" s="120"/>
      <c r="L20" s="124"/>
      <c r="N20" s="47"/>
    </row>
    <row r="21" spans="1:14" s="15" customFormat="1">
      <c r="A21" s="155"/>
      <c r="B21" s="136">
        <v>2011</v>
      </c>
      <c r="C21" s="120">
        <v>17280</v>
      </c>
      <c r="D21" s="120">
        <v>153326</v>
      </c>
      <c r="E21" s="120">
        <v>676</v>
      </c>
      <c r="F21" s="120">
        <v>3001</v>
      </c>
      <c r="G21" s="120">
        <f t="shared" si="3"/>
        <v>174283</v>
      </c>
      <c r="H21" s="120">
        <v>98979</v>
      </c>
      <c r="I21" s="120">
        <v>49204</v>
      </c>
      <c r="J21" s="83">
        <v>3001</v>
      </c>
      <c r="K21" s="120">
        <f t="shared" si="4"/>
        <v>151184</v>
      </c>
      <c r="L21" s="124">
        <f>H21/(H21+I21+J22)</f>
        <v>0.66329587262017253</v>
      </c>
      <c r="N21" s="47"/>
    </row>
    <row r="22" spans="1:14" s="15" customFormat="1">
      <c r="A22" s="155"/>
      <c r="B22" s="136"/>
      <c r="C22" s="120"/>
      <c r="D22" s="120"/>
      <c r="E22" s="120"/>
      <c r="F22" s="120"/>
      <c r="G22" s="120"/>
      <c r="H22" s="120"/>
      <c r="I22" s="120"/>
      <c r="J22" s="69">
        <v>1040</v>
      </c>
      <c r="K22" s="120"/>
      <c r="L22" s="124"/>
      <c r="N22" s="47"/>
    </row>
    <row r="23" spans="1:14" s="15" customFormat="1">
      <c r="A23" s="155"/>
      <c r="B23" s="136">
        <v>2012</v>
      </c>
      <c r="C23" s="120">
        <v>17115</v>
      </c>
      <c r="D23" s="120">
        <v>141890</v>
      </c>
      <c r="E23" s="120">
        <v>477</v>
      </c>
      <c r="F23" s="120">
        <v>3764</v>
      </c>
      <c r="G23" s="120">
        <f>SUM(C23:F23)</f>
        <v>163246</v>
      </c>
      <c r="H23" s="120">
        <v>108236</v>
      </c>
      <c r="I23" s="120">
        <v>51912</v>
      </c>
      <c r="J23" s="83">
        <v>3764</v>
      </c>
      <c r="K23" s="120">
        <f t="shared" si="4"/>
        <v>163912</v>
      </c>
      <c r="L23" s="124">
        <f>H23/(H23+I23+J24)</f>
        <v>0.67205623028587036</v>
      </c>
      <c r="N23" s="47"/>
    </row>
    <row r="24" spans="1:14" s="15" customFormat="1">
      <c r="A24" s="155"/>
      <c r="B24" s="136"/>
      <c r="C24" s="120"/>
      <c r="D24" s="120"/>
      <c r="E24" s="120"/>
      <c r="F24" s="120"/>
      <c r="G24" s="120"/>
      <c r="H24" s="120"/>
      <c r="I24" s="120"/>
      <c r="J24" s="69">
        <v>904</v>
      </c>
      <c r="K24" s="120"/>
      <c r="L24" s="124"/>
      <c r="N24" s="47"/>
    </row>
    <row r="25" spans="1:14" s="15" customFormat="1">
      <c r="A25" s="155"/>
      <c r="B25" s="136">
        <v>2013</v>
      </c>
      <c r="C25" s="120">
        <v>18713</v>
      </c>
      <c r="D25" s="120">
        <v>158828</v>
      </c>
      <c r="E25" s="120">
        <v>431</v>
      </c>
      <c r="F25" s="120">
        <v>3899</v>
      </c>
      <c r="G25" s="120">
        <f t="shared" si="3"/>
        <v>181871</v>
      </c>
      <c r="H25" s="120">
        <v>121866</v>
      </c>
      <c r="I25" s="120">
        <v>54029</v>
      </c>
      <c r="J25" s="83">
        <v>3899</v>
      </c>
      <c r="K25" s="120">
        <f t="shared" si="4"/>
        <v>179794</v>
      </c>
      <c r="L25" s="124">
        <f>H25/(H25+I25+J26)</f>
        <v>0.68818965225149931</v>
      </c>
      <c r="N25" s="47"/>
    </row>
    <row r="26" spans="1:14" s="15" customFormat="1">
      <c r="A26" s="155"/>
      <c r="B26" s="136"/>
      <c r="C26" s="120"/>
      <c r="D26" s="120"/>
      <c r="E26" s="120"/>
      <c r="F26" s="120"/>
      <c r="G26" s="120"/>
      <c r="H26" s="120"/>
      <c r="I26" s="120"/>
      <c r="J26" s="69">
        <v>1187</v>
      </c>
      <c r="K26" s="120"/>
      <c r="L26" s="124"/>
      <c r="N26" s="47"/>
    </row>
    <row r="27" spans="1:14" s="15" customFormat="1">
      <c r="A27" s="155"/>
      <c r="B27" s="125">
        <v>2014</v>
      </c>
      <c r="C27" s="120">
        <v>15798</v>
      </c>
      <c r="D27" s="120">
        <v>146913</v>
      </c>
      <c r="E27" s="120">
        <v>879</v>
      </c>
      <c r="F27" s="120">
        <v>3325</v>
      </c>
      <c r="G27" s="120">
        <f t="shared" si="3"/>
        <v>166915</v>
      </c>
      <c r="H27" s="120">
        <v>120353</v>
      </c>
      <c r="I27" s="120">
        <v>53611</v>
      </c>
      <c r="J27" s="83">
        <v>3325</v>
      </c>
      <c r="K27" s="120">
        <f t="shared" si="4"/>
        <v>177289</v>
      </c>
      <c r="L27" s="124">
        <f>H27/(H27+I27+J28)</f>
        <v>0.68641351462335176</v>
      </c>
      <c r="N27" s="47"/>
    </row>
    <row r="28" spans="1:14" s="15" customFormat="1">
      <c r="A28" s="155"/>
      <c r="B28" s="126"/>
      <c r="C28" s="120"/>
      <c r="D28" s="120"/>
      <c r="E28" s="120"/>
      <c r="F28" s="120"/>
      <c r="G28" s="120"/>
      <c r="H28" s="120"/>
      <c r="I28" s="120"/>
      <c r="J28" s="69">
        <v>1372</v>
      </c>
      <c r="K28" s="120"/>
      <c r="L28" s="124"/>
      <c r="N28" s="47"/>
    </row>
    <row r="29" spans="1:14" s="15" customFormat="1">
      <c r="A29" s="155"/>
      <c r="B29" s="125">
        <v>2015</v>
      </c>
      <c r="C29" s="127">
        <v>10433</v>
      </c>
      <c r="D29" s="127">
        <v>149484</v>
      </c>
      <c r="E29" s="127">
        <v>947</v>
      </c>
      <c r="F29" s="127">
        <v>3909</v>
      </c>
      <c r="G29" s="120">
        <f t="shared" si="3"/>
        <v>164773</v>
      </c>
      <c r="H29" s="120">
        <v>92748</v>
      </c>
      <c r="I29" s="120">
        <v>52963</v>
      </c>
      <c r="J29" s="68">
        <v>3909</v>
      </c>
      <c r="K29" s="120">
        <f t="shared" si="4"/>
        <v>149620</v>
      </c>
      <c r="L29" s="124">
        <f>H29/(H29+I29+J30)</f>
        <v>0.63005156004809559</v>
      </c>
      <c r="N29" s="47"/>
    </row>
    <row r="30" spans="1:14" s="15" customFormat="1">
      <c r="A30" s="155"/>
      <c r="B30" s="126"/>
      <c r="C30" s="128"/>
      <c r="D30" s="128"/>
      <c r="E30" s="128"/>
      <c r="F30" s="128"/>
      <c r="G30" s="120"/>
      <c r="H30" s="120"/>
      <c r="I30" s="120"/>
      <c r="J30" s="69">
        <v>1496</v>
      </c>
      <c r="K30" s="120"/>
      <c r="L30" s="124"/>
      <c r="N30" s="47"/>
    </row>
    <row r="31" spans="1:14" s="15" customFormat="1">
      <c r="A31" s="155"/>
      <c r="B31" s="125">
        <v>2016</v>
      </c>
      <c r="C31" s="127">
        <v>7855</v>
      </c>
      <c r="D31" s="127">
        <v>163281</v>
      </c>
      <c r="E31" s="127">
        <v>991</v>
      </c>
      <c r="F31" s="127">
        <v>2590</v>
      </c>
      <c r="G31" s="120">
        <f>SUM(C31:F31)</f>
        <v>174717</v>
      </c>
      <c r="H31" s="127">
        <v>101641</v>
      </c>
      <c r="I31" s="127">
        <v>66046</v>
      </c>
      <c r="J31" s="68">
        <v>4337</v>
      </c>
      <c r="K31" s="120">
        <f t="shared" si="4"/>
        <v>172024</v>
      </c>
      <c r="L31" s="124">
        <f>H31/(H31+I31+J32)</f>
        <v>0.59988550113908656</v>
      </c>
      <c r="N31" s="47"/>
    </row>
    <row r="32" spans="1:14" s="15" customFormat="1">
      <c r="A32" s="155"/>
      <c r="B32" s="126"/>
      <c r="C32" s="128"/>
      <c r="D32" s="128"/>
      <c r="E32" s="128"/>
      <c r="F32" s="128"/>
      <c r="G32" s="120"/>
      <c r="H32" s="128"/>
      <c r="I32" s="128"/>
      <c r="J32" s="69">
        <v>1747</v>
      </c>
      <c r="K32" s="120"/>
      <c r="L32" s="124"/>
      <c r="N32" s="47"/>
    </row>
    <row r="33" spans="1:14" s="15" customFormat="1">
      <c r="A33" s="155"/>
      <c r="B33" s="125">
        <v>2017</v>
      </c>
      <c r="C33" s="127">
        <v>9712</v>
      </c>
      <c r="D33" s="127">
        <v>157603</v>
      </c>
      <c r="E33" s="127">
        <v>1007</v>
      </c>
      <c r="F33" s="127">
        <v>2210</v>
      </c>
      <c r="G33" s="133">
        <f>SUM(C33:F33)</f>
        <v>170532</v>
      </c>
      <c r="H33" s="133">
        <v>110063</v>
      </c>
      <c r="I33" s="133">
        <v>62781</v>
      </c>
      <c r="J33" s="84">
        <v>3868</v>
      </c>
      <c r="K33" s="120">
        <f t="shared" si="4"/>
        <v>176712</v>
      </c>
      <c r="L33" s="132">
        <f>H33/(H33+I33+J34)</f>
        <v>0.63072629540062575</v>
      </c>
      <c r="N33" s="47"/>
    </row>
    <row r="34" spans="1:14" s="15" customFormat="1">
      <c r="A34" s="155"/>
      <c r="B34" s="126"/>
      <c r="C34" s="128"/>
      <c r="D34" s="128"/>
      <c r="E34" s="128"/>
      <c r="F34" s="128"/>
      <c r="G34" s="134"/>
      <c r="H34" s="134"/>
      <c r="I34" s="134"/>
      <c r="J34" s="85">
        <v>1658</v>
      </c>
      <c r="K34" s="120"/>
      <c r="L34" s="132"/>
      <c r="N34" s="47"/>
    </row>
    <row r="35" spans="1:14" s="15" customFormat="1">
      <c r="A35" s="155"/>
      <c r="B35" s="136">
        <v>2018</v>
      </c>
      <c r="C35" s="120">
        <v>9126</v>
      </c>
      <c r="D35" s="120">
        <v>148772</v>
      </c>
      <c r="E35" s="120">
        <v>1202</v>
      </c>
      <c r="F35" s="120">
        <v>2190</v>
      </c>
      <c r="G35" s="133">
        <f>SUM(C35:F35)</f>
        <v>161290</v>
      </c>
      <c r="H35" s="120">
        <v>106129</v>
      </c>
      <c r="I35" s="120">
        <v>55613</v>
      </c>
      <c r="J35" s="83">
        <v>3636</v>
      </c>
      <c r="K35" s="120">
        <f t="shared" si="4"/>
        <v>165378</v>
      </c>
      <c r="L35" s="132">
        <f>H35/(H35+I35+J36)</f>
        <v>0.6503480648086869</v>
      </c>
      <c r="N35" s="47"/>
    </row>
    <row r="36" spans="1:14" s="15" customFormat="1">
      <c r="A36" s="155"/>
      <c r="B36" s="136"/>
      <c r="C36" s="120"/>
      <c r="D36" s="120"/>
      <c r="E36" s="120"/>
      <c r="F36" s="120"/>
      <c r="G36" s="134"/>
      <c r="H36" s="120"/>
      <c r="I36" s="120"/>
      <c r="J36" s="69">
        <v>1446</v>
      </c>
      <c r="K36" s="120"/>
      <c r="L36" s="132"/>
      <c r="N36" s="47"/>
    </row>
    <row r="37" spans="1:14" s="15" customFormat="1">
      <c r="A37" s="155"/>
      <c r="B37" s="152">
        <v>2019</v>
      </c>
      <c r="C37" s="129">
        <v>9637</v>
      </c>
      <c r="D37" s="129">
        <v>158527</v>
      </c>
      <c r="E37" s="129">
        <v>1613</v>
      </c>
      <c r="F37" s="129">
        <v>2594</v>
      </c>
      <c r="G37" s="133">
        <f>SUM(C37:F37)</f>
        <v>172371</v>
      </c>
      <c r="H37" s="129">
        <v>115302</v>
      </c>
      <c r="I37" s="129">
        <v>50944</v>
      </c>
      <c r="J37" s="86">
        <v>3914</v>
      </c>
      <c r="K37" s="120">
        <f t="shared" si="4"/>
        <v>170160</v>
      </c>
      <c r="L37" s="132">
        <f>H37/(H37+I37+J38)</f>
        <v>0.6880990177004882</v>
      </c>
      <c r="N37" s="47"/>
    </row>
    <row r="38" spans="1:14" s="15" customFormat="1">
      <c r="A38" s="155"/>
      <c r="B38" s="153"/>
      <c r="C38" s="130"/>
      <c r="D38" s="130"/>
      <c r="E38" s="130"/>
      <c r="F38" s="130"/>
      <c r="G38" s="134"/>
      <c r="H38" s="130"/>
      <c r="I38" s="130"/>
      <c r="J38" s="69">
        <v>1320</v>
      </c>
      <c r="K38" s="120"/>
      <c r="L38" s="132"/>
      <c r="N38" s="47"/>
    </row>
    <row r="39" spans="1:14">
      <c r="A39" s="155"/>
      <c r="B39" s="152">
        <v>2020</v>
      </c>
      <c r="C39" s="129">
        <v>11483</v>
      </c>
      <c r="D39" s="129">
        <v>170299</v>
      </c>
      <c r="E39" s="129">
        <v>1990</v>
      </c>
      <c r="F39" s="129">
        <v>2723</v>
      </c>
      <c r="G39" s="133">
        <f>SUM(C39:F39)</f>
        <v>186495</v>
      </c>
      <c r="H39" s="129">
        <v>126228</v>
      </c>
      <c r="I39" s="129">
        <v>47331</v>
      </c>
      <c r="J39" s="69">
        <v>3997</v>
      </c>
      <c r="K39" s="129">
        <f t="shared" si="4"/>
        <v>177556</v>
      </c>
      <c r="L39" s="177">
        <f>H39/(H39+I39+J40)</f>
        <v>0.7219918436450784</v>
      </c>
    </row>
    <row r="40" spans="1:14">
      <c r="A40" s="155"/>
      <c r="B40" s="153"/>
      <c r="C40" s="130"/>
      <c r="D40" s="130"/>
      <c r="E40" s="130"/>
      <c r="F40" s="130"/>
      <c r="G40" s="134"/>
      <c r="H40" s="130"/>
      <c r="I40" s="130"/>
      <c r="J40" s="69">
        <v>1274</v>
      </c>
      <c r="K40" s="130"/>
      <c r="L40" s="178"/>
    </row>
    <row r="41" spans="1:14">
      <c r="A41" s="155"/>
      <c r="B41" s="136">
        <v>2021</v>
      </c>
      <c r="C41" s="129">
        <v>12900</v>
      </c>
      <c r="D41" s="129">
        <v>164312</v>
      </c>
      <c r="E41" s="129">
        <v>1709</v>
      </c>
      <c r="F41" s="129">
        <v>3055</v>
      </c>
      <c r="G41" s="133">
        <f>SUM(C41:F41)</f>
        <v>181976</v>
      </c>
      <c r="H41" s="129">
        <v>134338</v>
      </c>
      <c r="I41" s="129">
        <v>46074</v>
      </c>
      <c r="J41" s="68">
        <v>4298</v>
      </c>
      <c r="K41" s="120">
        <f t="shared" ref="K41:K42" si="5">SUM(H41:J41)</f>
        <v>184710</v>
      </c>
      <c r="L41" s="132">
        <f>H41/(H41+I41+J42)</f>
        <v>0.7395227216426743</v>
      </c>
    </row>
    <row r="42" spans="1:14">
      <c r="A42" s="155"/>
      <c r="B42" s="136"/>
      <c r="C42" s="130"/>
      <c r="D42" s="130"/>
      <c r="E42" s="130"/>
      <c r="F42" s="130"/>
      <c r="G42" s="134"/>
      <c r="H42" s="130"/>
      <c r="I42" s="130"/>
      <c r="J42" s="69">
        <v>1243</v>
      </c>
      <c r="K42" s="120"/>
      <c r="L42" s="132"/>
    </row>
    <row r="43" spans="1:14">
      <c r="A43" s="155"/>
      <c r="B43" s="171">
        <v>2021</v>
      </c>
      <c r="C43" s="172">
        <v>12851</v>
      </c>
      <c r="D43" s="172">
        <v>155927</v>
      </c>
      <c r="E43" s="172">
        <v>504</v>
      </c>
      <c r="F43" s="172">
        <v>3511</v>
      </c>
      <c r="G43" s="173">
        <f>SUM(C43:F43)</f>
        <v>172793</v>
      </c>
      <c r="H43" s="172">
        <v>125619</v>
      </c>
      <c r="I43" s="172">
        <v>41538</v>
      </c>
      <c r="J43" s="174">
        <v>5335</v>
      </c>
      <c r="K43" s="175">
        <f t="shared" si="4"/>
        <v>172492</v>
      </c>
      <c r="L43" s="176">
        <f>H43/(H43+I43+J44)</f>
        <v>0.74339126884087559</v>
      </c>
    </row>
    <row r="44" spans="1:14" ht="14.25" thickBot="1">
      <c r="A44" s="156"/>
      <c r="B44" s="142"/>
      <c r="C44" s="135"/>
      <c r="D44" s="135"/>
      <c r="E44" s="135"/>
      <c r="F44" s="135"/>
      <c r="G44" s="138"/>
      <c r="H44" s="135"/>
      <c r="I44" s="135"/>
      <c r="J44" s="107">
        <v>1824</v>
      </c>
      <c r="K44" s="137"/>
      <c r="L44" s="139"/>
    </row>
    <row r="45" spans="1:14">
      <c r="A45" s="154" t="s">
        <v>4</v>
      </c>
      <c r="B45" s="98">
        <v>1999</v>
      </c>
      <c r="C45" s="108" t="s">
        <v>7</v>
      </c>
      <c r="D45" s="108" t="s">
        <v>7</v>
      </c>
      <c r="E45" s="108" t="s">
        <v>7</v>
      </c>
      <c r="F45" s="108" t="s">
        <v>7</v>
      </c>
      <c r="G45" s="108" t="s">
        <v>7</v>
      </c>
      <c r="H45" s="109">
        <v>32281</v>
      </c>
      <c r="I45" s="109">
        <v>20996</v>
      </c>
      <c r="J45" s="109">
        <v>4445</v>
      </c>
      <c r="K45" s="109">
        <f t="shared" ref="K45:K53" si="6">SUM(H45:J45)</f>
        <v>57722</v>
      </c>
      <c r="L45" s="110">
        <f t="shared" ref="L45:L52" si="7">H45/SUM(H45:I45)</f>
        <v>0.60590874110779513</v>
      </c>
    </row>
    <row r="46" spans="1:14">
      <c r="A46" s="155"/>
      <c r="B46" s="97">
        <v>2000</v>
      </c>
      <c r="C46" s="19">
        <v>40629</v>
      </c>
      <c r="D46" s="19">
        <v>27036</v>
      </c>
      <c r="E46" s="19">
        <v>114</v>
      </c>
      <c r="F46" s="19">
        <v>1000</v>
      </c>
      <c r="G46" s="19">
        <f t="shared" ref="G46:G53" si="8">SUM(C46:F46)</f>
        <v>68779</v>
      </c>
      <c r="H46" s="19">
        <v>43426</v>
      </c>
      <c r="I46" s="19">
        <v>8601</v>
      </c>
      <c r="J46" s="19">
        <v>11385</v>
      </c>
      <c r="K46" s="19">
        <f t="shared" si="6"/>
        <v>63412</v>
      </c>
      <c r="L46" s="23">
        <f t="shared" si="7"/>
        <v>0.8346819920425933</v>
      </c>
    </row>
    <row r="47" spans="1:14">
      <c r="A47" s="155"/>
      <c r="B47" s="97">
        <v>2001</v>
      </c>
      <c r="C47" s="19">
        <v>38960</v>
      </c>
      <c r="D47" s="19">
        <v>15097</v>
      </c>
      <c r="E47" s="19">
        <v>40</v>
      </c>
      <c r="F47" s="19">
        <v>453</v>
      </c>
      <c r="G47" s="19">
        <f t="shared" si="8"/>
        <v>54550</v>
      </c>
      <c r="H47" s="19">
        <v>43581</v>
      </c>
      <c r="I47" s="19">
        <v>8766</v>
      </c>
      <c r="J47" s="19">
        <v>6628</v>
      </c>
      <c r="K47" s="19">
        <f t="shared" si="6"/>
        <v>58975</v>
      </c>
      <c r="L47" s="23">
        <f t="shared" si="7"/>
        <v>0.8325405467362027</v>
      </c>
      <c r="N47" s="52"/>
    </row>
    <row r="48" spans="1:14">
      <c r="A48" s="155"/>
      <c r="B48" s="97">
        <v>2002</v>
      </c>
      <c r="C48" s="19">
        <v>38170</v>
      </c>
      <c r="D48" s="19">
        <v>10449</v>
      </c>
      <c r="E48" s="19">
        <v>8</v>
      </c>
      <c r="F48" s="19">
        <v>680</v>
      </c>
      <c r="G48" s="19">
        <f t="shared" si="8"/>
        <v>49307</v>
      </c>
      <c r="H48" s="19">
        <v>44976</v>
      </c>
      <c r="I48" s="19">
        <v>2421</v>
      </c>
      <c r="J48" s="19">
        <v>4574</v>
      </c>
      <c r="K48" s="19">
        <f t="shared" si="6"/>
        <v>51971</v>
      </c>
      <c r="L48" s="23">
        <f t="shared" si="7"/>
        <v>0.94892081777327675</v>
      </c>
      <c r="N48" s="52"/>
    </row>
    <row r="49" spans="1:14" s="41" customFormat="1">
      <c r="A49" s="155"/>
      <c r="B49" s="97">
        <v>2003</v>
      </c>
      <c r="C49" s="19">
        <v>37797</v>
      </c>
      <c r="D49" s="19">
        <v>10241</v>
      </c>
      <c r="E49" s="19">
        <v>10</v>
      </c>
      <c r="F49" s="19">
        <v>530</v>
      </c>
      <c r="G49" s="19">
        <f t="shared" si="8"/>
        <v>48578</v>
      </c>
      <c r="H49" s="19">
        <v>43308</v>
      </c>
      <c r="I49" s="19">
        <v>1054</v>
      </c>
      <c r="J49" s="19">
        <v>4285</v>
      </c>
      <c r="K49" s="19">
        <f t="shared" si="6"/>
        <v>48647</v>
      </c>
      <c r="L49" s="23">
        <f t="shared" si="7"/>
        <v>0.97624092691943554</v>
      </c>
      <c r="N49" s="52"/>
    </row>
    <row r="50" spans="1:14" s="41" customFormat="1">
      <c r="A50" s="155"/>
      <c r="B50" s="97">
        <v>2004</v>
      </c>
      <c r="C50" s="19">
        <v>34263</v>
      </c>
      <c r="D50" s="19">
        <v>18345</v>
      </c>
      <c r="E50" s="19">
        <v>119</v>
      </c>
      <c r="F50" s="19">
        <v>662</v>
      </c>
      <c r="G50" s="19">
        <f t="shared" si="8"/>
        <v>53389</v>
      </c>
      <c r="H50" s="19">
        <v>43848</v>
      </c>
      <c r="I50" s="19">
        <v>5336</v>
      </c>
      <c r="J50" s="19">
        <v>4146</v>
      </c>
      <c r="K50" s="19">
        <f t="shared" si="6"/>
        <v>53330</v>
      </c>
      <c r="L50" s="23">
        <f t="shared" si="7"/>
        <v>0.89150943396226412</v>
      </c>
    </row>
    <row r="51" spans="1:14" s="41" customFormat="1">
      <c r="A51" s="155"/>
      <c r="B51" s="97">
        <v>2005</v>
      </c>
      <c r="C51" s="19">
        <v>31249</v>
      </c>
      <c r="D51" s="19">
        <v>17900</v>
      </c>
      <c r="E51" s="19">
        <v>63</v>
      </c>
      <c r="F51" s="19">
        <v>105</v>
      </c>
      <c r="G51" s="19">
        <f t="shared" si="8"/>
        <v>49317</v>
      </c>
      <c r="H51" s="19">
        <v>41512</v>
      </c>
      <c r="I51" s="19">
        <v>4559</v>
      </c>
      <c r="J51" s="19">
        <v>3833</v>
      </c>
      <c r="K51" s="19">
        <f t="shared" si="6"/>
        <v>49904</v>
      </c>
      <c r="L51" s="23">
        <f t="shared" si="7"/>
        <v>0.90104404071975863</v>
      </c>
    </row>
    <row r="52" spans="1:14" s="41" customFormat="1">
      <c r="A52" s="155"/>
      <c r="B52" s="97">
        <v>2006</v>
      </c>
      <c r="C52" s="19">
        <v>28187</v>
      </c>
      <c r="D52" s="19">
        <v>16999</v>
      </c>
      <c r="E52" s="19">
        <v>82</v>
      </c>
      <c r="F52" s="19">
        <v>2</v>
      </c>
      <c r="G52" s="19">
        <f t="shared" si="8"/>
        <v>45270</v>
      </c>
      <c r="H52" s="19">
        <v>37643</v>
      </c>
      <c r="I52" s="19">
        <v>3289</v>
      </c>
      <c r="J52" s="19">
        <v>4015</v>
      </c>
      <c r="K52" s="19">
        <f t="shared" si="6"/>
        <v>44947</v>
      </c>
      <c r="L52" s="23">
        <f t="shared" si="7"/>
        <v>0.91964721977914587</v>
      </c>
    </row>
    <row r="53" spans="1:14" s="41" customFormat="1">
      <c r="A53" s="155"/>
      <c r="B53" s="131">
        <v>2007</v>
      </c>
      <c r="C53" s="119">
        <v>4203</v>
      </c>
      <c r="D53" s="119">
        <v>10159</v>
      </c>
      <c r="E53" s="119">
        <v>44</v>
      </c>
      <c r="F53" s="119">
        <v>1</v>
      </c>
      <c r="G53" s="120">
        <f t="shared" si="8"/>
        <v>14407</v>
      </c>
      <c r="H53" s="119">
        <v>9090</v>
      </c>
      <c r="I53" s="119">
        <v>3657</v>
      </c>
      <c r="J53" s="21">
        <v>646</v>
      </c>
      <c r="K53" s="119">
        <f t="shared" si="6"/>
        <v>13393</v>
      </c>
      <c r="L53" s="121">
        <f>H53/(H53+I53+J54)</f>
        <v>0.71310896681572133</v>
      </c>
    </row>
    <row r="54" spans="1:14" s="41" customFormat="1">
      <c r="A54" s="155"/>
      <c r="B54" s="131"/>
      <c r="C54" s="119"/>
      <c r="D54" s="119"/>
      <c r="E54" s="119"/>
      <c r="F54" s="119"/>
      <c r="G54" s="120"/>
      <c r="H54" s="119"/>
      <c r="I54" s="119"/>
      <c r="J54" s="22"/>
      <c r="K54" s="119"/>
      <c r="L54" s="121"/>
    </row>
    <row r="55" spans="1:14" s="42" customFormat="1">
      <c r="A55" s="155"/>
      <c r="B55" s="131">
        <v>2008</v>
      </c>
      <c r="C55" s="119">
        <v>1713</v>
      </c>
      <c r="D55" s="119">
        <v>10236</v>
      </c>
      <c r="E55" s="119">
        <v>73</v>
      </c>
      <c r="F55" s="119">
        <v>686</v>
      </c>
      <c r="G55" s="119">
        <f>SUM(C55:F55)</f>
        <v>12708</v>
      </c>
      <c r="H55" s="119">
        <v>5267</v>
      </c>
      <c r="I55" s="119">
        <v>6313</v>
      </c>
      <c r="J55" s="21">
        <v>686</v>
      </c>
      <c r="K55" s="119">
        <f t="shared" ref="K55:K83" si="9">SUM(H55:J55)</f>
        <v>12266</v>
      </c>
      <c r="L55" s="121">
        <f>H55/(H55+I55+J56)</f>
        <v>0.44462265743710955</v>
      </c>
    </row>
    <row r="56" spans="1:14" s="42" customFormat="1">
      <c r="A56" s="155"/>
      <c r="B56" s="131"/>
      <c r="C56" s="119"/>
      <c r="D56" s="119"/>
      <c r="E56" s="119"/>
      <c r="F56" s="119"/>
      <c r="G56" s="119"/>
      <c r="H56" s="119"/>
      <c r="I56" s="119"/>
      <c r="J56" s="22">
        <v>266</v>
      </c>
      <c r="K56" s="119"/>
      <c r="L56" s="121"/>
    </row>
    <row r="57" spans="1:14" s="42" customFormat="1">
      <c r="A57" s="155"/>
      <c r="B57" s="131">
        <v>2009</v>
      </c>
      <c r="C57" s="119">
        <v>958</v>
      </c>
      <c r="D57" s="119">
        <v>9222</v>
      </c>
      <c r="E57" s="119">
        <v>47</v>
      </c>
      <c r="F57" s="119">
        <v>505</v>
      </c>
      <c r="G57" s="119">
        <f>SUM(C57:F57)</f>
        <v>10732</v>
      </c>
      <c r="H57" s="119">
        <v>4202</v>
      </c>
      <c r="I57" s="119">
        <v>6084</v>
      </c>
      <c r="J57" s="21">
        <v>505</v>
      </c>
      <c r="K57" s="119">
        <f t="shared" si="9"/>
        <v>10791</v>
      </c>
      <c r="L57" s="121">
        <f>H57/(H57+I57+J58)</f>
        <v>0.40283769533122421</v>
      </c>
    </row>
    <row r="58" spans="1:14" s="42" customFormat="1">
      <c r="A58" s="155"/>
      <c r="B58" s="131"/>
      <c r="C58" s="119"/>
      <c r="D58" s="119"/>
      <c r="E58" s="119"/>
      <c r="F58" s="119"/>
      <c r="G58" s="119"/>
      <c r="H58" s="119"/>
      <c r="I58" s="119"/>
      <c r="J58" s="22">
        <v>145</v>
      </c>
      <c r="K58" s="119"/>
      <c r="L58" s="121"/>
    </row>
    <row r="59" spans="1:14" s="42" customFormat="1">
      <c r="A59" s="155"/>
      <c r="B59" s="131">
        <v>2010</v>
      </c>
      <c r="C59" s="119">
        <v>1286</v>
      </c>
      <c r="D59" s="119">
        <v>10189</v>
      </c>
      <c r="E59" s="119">
        <v>52</v>
      </c>
      <c r="F59" s="119">
        <v>516</v>
      </c>
      <c r="G59" s="119">
        <f>SUM(C59:F59)</f>
        <v>12043</v>
      </c>
      <c r="H59" s="119">
        <v>4862</v>
      </c>
      <c r="I59" s="119">
        <v>5838</v>
      </c>
      <c r="J59" s="21">
        <v>516</v>
      </c>
      <c r="K59" s="119">
        <f t="shared" si="9"/>
        <v>11216</v>
      </c>
      <c r="L59" s="121">
        <f>H59/(H59+I59+J60)</f>
        <v>0.44753313696612668</v>
      </c>
    </row>
    <row r="60" spans="1:14" s="42" customFormat="1">
      <c r="A60" s="155"/>
      <c r="B60" s="131"/>
      <c r="C60" s="119"/>
      <c r="D60" s="119"/>
      <c r="E60" s="119"/>
      <c r="F60" s="119"/>
      <c r="G60" s="119"/>
      <c r="H60" s="119"/>
      <c r="I60" s="119"/>
      <c r="J60" s="22">
        <v>164</v>
      </c>
      <c r="K60" s="119"/>
      <c r="L60" s="121"/>
    </row>
    <row r="61" spans="1:14" s="42" customFormat="1">
      <c r="A61" s="155"/>
      <c r="B61" s="131">
        <v>2011</v>
      </c>
      <c r="C61" s="119">
        <v>2220</v>
      </c>
      <c r="D61" s="119">
        <v>14968</v>
      </c>
      <c r="E61" s="119">
        <v>72</v>
      </c>
      <c r="F61" s="119">
        <v>536</v>
      </c>
      <c r="G61" s="119">
        <f>SUM(C61:F61)</f>
        <v>17796</v>
      </c>
      <c r="H61" s="119">
        <v>7013</v>
      </c>
      <c r="I61" s="119">
        <v>8010</v>
      </c>
      <c r="J61" s="21">
        <v>536</v>
      </c>
      <c r="K61" s="119">
        <f t="shared" si="9"/>
        <v>15559</v>
      </c>
      <c r="L61" s="121">
        <f>H61/(H61+I61+J62)</f>
        <v>0.46159415520305402</v>
      </c>
    </row>
    <row r="62" spans="1:14" s="42" customFormat="1">
      <c r="A62" s="155"/>
      <c r="B62" s="131"/>
      <c r="C62" s="119"/>
      <c r="D62" s="119"/>
      <c r="E62" s="119"/>
      <c r="F62" s="119"/>
      <c r="G62" s="119"/>
      <c r="H62" s="119"/>
      <c r="I62" s="119"/>
      <c r="J62" s="22">
        <v>170</v>
      </c>
      <c r="K62" s="119"/>
      <c r="L62" s="121"/>
    </row>
    <row r="63" spans="1:14" s="42" customFormat="1">
      <c r="A63" s="155"/>
      <c r="B63" s="131">
        <v>2012</v>
      </c>
      <c r="C63" s="119">
        <v>1714</v>
      </c>
      <c r="D63" s="119">
        <v>11352</v>
      </c>
      <c r="E63" s="119">
        <v>51</v>
      </c>
      <c r="F63" s="119">
        <v>432</v>
      </c>
      <c r="G63" s="119">
        <f>SUM(C63:F63)</f>
        <v>13549</v>
      </c>
      <c r="H63" s="119">
        <v>7003</v>
      </c>
      <c r="I63" s="119">
        <v>7459</v>
      </c>
      <c r="J63" s="21">
        <v>432</v>
      </c>
      <c r="K63" s="119">
        <f t="shared" si="9"/>
        <v>14894</v>
      </c>
      <c r="L63" s="121">
        <f>H63/(H63+I63+J64)</f>
        <v>0.47982185680027406</v>
      </c>
    </row>
    <row r="64" spans="1:14" s="42" customFormat="1">
      <c r="A64" s="155"/>
      <c r="B64" s="131"/>
      <c r="C64" s="119"/>
      <c r="D64" s="119"/>
      <c r="E64" s="119"/>
      <c r="F64" s="119"/>
      <c r="G64" s="119"/>
      <c r="H64" s="119"/>
      <c r="I64" s="119"/>
      <c r="J64" s="55">
        <v>133</v>
      </c>
      <c r="K64" s="119"/>
      <c r="L64" s="121"/>
    </row>
    <row r="65" spans="1:12" s="42" customFormat="1">
      <c r="A65" s="155"/>
      <c r="B65" s="136">
        <v>2013</v>
      </c>
      <c r="C65" s="120">
        <v>1451</v>
      </c>
      <c r="D65" s="120">
        <v>10085</v>
      </c>
      <c r="E65" s="120">
        <v>41</v>
      </c>
      <c r="F65" s="120">
        <v>441</v>
      </c>
      <c r="G65" s="120">
        <f>SUM(C65:F65)</f>
        <v>12018</v>
      </c>
      <c r="H65" s="120">
        <v>6086</v>
      </c>
      <c r="I65" s="120">
        <v>6192</v>
      </c>
      <c r="J65" s="86">
        <v>441</v>
      </c>
      <c r="K65" s="120">
        <f t="shared" si="9"/>
        <v>12719</v>
      </c>
      <c r="L65" s="124">
        <f>H65/(H65+I65+J66)</f>
        <v>0.48922829581993571</v>
      </c>
    </row>
    <row r="66" spans="1:12" s="42" customFormat="1">
      <c r="A66" s="155"/>
      <c r="B66" s="136"/>
      <c r="C66" s="120"/>
      <c r="D66" s="120"/>
      <c r="E66" s="120"/>
      <c r="F66" s="120"/>
      <c r="G66" s="120"/>
      <c r="H66" s="120"/>
      <c r="I66" s="120"/>
      <c r="J66" s="55">
        <v>162</v>
      </c>
      <c r="K66" s="120"/>
      <c r="L66" s="124"/>
    </row>
    <row r="67" spans="1:12" s="42" customFormat="1">
      <c r="A67" s="155"/>
      <c r="B67" s="125">
        <v>2014</v>
      </c>
      <c r="C67" s="127">
        <v>874</v>
      </c>
      <c r="D67" s="127">
        <v>8015</v>
      </c>
      <c r="E67" s="127">
        <v>45</v>
      </c>
      <c r="F67" s="127">
        <v>395</v>
      </c>
      <c r="G67" s="120">
        <f>SUM(C67:F67)</f>
        <v>9329</v>
      </c>
      <c r="H67" s="127">
        <v>5067</v>
      </c>
      <c r="I67" s="127">
        <v>4936</v>
      </c>
      <c r="J67" s="68">
        <v>395</v>
      </c>
      <c r="K67" s="120">
        <f t="shared" si="9"/>
        <v>10398</v>
      </c>
      <c r="L67" s="124">
        <f>H67/(H67+I67+J68)</f>
        <v>0.49803420483585609</v>
      </c>
    </row>
    <row r="68" spans="1:12" s="42" customFormat="1">
      <c r="A68" s="155"/>
      <c r="B68" s="126"/>
      <c r="C68" s="128"/>
      <c r="D68" s="128"/>
      <c r="E68" s="128"/>
      <c r="F68" s="128"/>
      <c r="G68" s="120"/>
      <c r="H68" s="128"/>
      <c r="I68" s="128"/>
      <c r="J68" s="55">
        <v>171</v>
      </c>
      <c r="K68" s="120"/>
      <c r="L68" s="124"/>
    </row>
    <row r="69" spans="1:12" s="42" customFormat="1">
      <c r="A69" s="155"/>
      <c r="B69" s="125">
        <v>2015</v>
      </c>
      <c r="C69" s="127">
        <v>425</v>
      </c>
      <c r="D69" s="127">
        <v>6854</v>
      </c>
      <c r="E69" s="127">
        <v>32</v>
      </c>
      <c r="F69" s="127">
        <v>249</v>
      </c>
      <c r="G69" s="120">
        <f>SUM(C69:F69)</f>
        <v>7560</v>
      </c>
      <c r="H69" s="127">
        <v>3204</v>
      </c>
      <c r="I69" s="127">
        <v>3775</v>
      </c>
      <c r="J69" s="68">
        <v>249</v>
      </c>
      <c r="K69" s="120">
        <f t="shared" si="9"/>
        <v>7228</v>
      </c>
      <c r="L69" s="124">
        <f>H69/(H69+I69+J70)</f>
        <v>0.45171295643592274</v>
      </c>
    </row>
    <row r="70" spans="1:12" s="42" customFormat="1">
      <c r="A70" s="155"/>
      <c r="B70" s="126"/>
      <c r="C70" s="128"/>
      <c r="D70" s="128"/>
      <c r="E70" s="128"/>
      <c r="F70" s="128"/>
      <c r="G70" s="120"/>
      <c r="H70" s="128"/>
      <c r="I70" s="128"/>
      <c r="J70" s="55">
        <v>114</v>
      </c>
      <c r="K70" s="120"/>
      <c r="L70" s="124"/>
    </row>
    <row r="71" spans="1:12" s="42" customFormat="1">
      <c r="A71" s="155"/>
      <c r="B71" s="125">
        <v>2016</v>
      </c>
      <c r="C71" s="129">
        <v>316</v>
      </c>
      <c r="D71" s="129">
        <v>6847</v>
      </c>
      <c r="E71" s="129">
        <v>25</v>
      </c>
      <c r="F71" s="129">
        <v>132</v>
      </c>
      <c r="G71" s="120">
        <f>SUM(C71:F71)</f>
        <v>7320</v>
      </c>
      <c r="H71" s="129">
        <v>2934</v>
      </c>
      <c r="I71" s="129">
        <v>4214</v>
      </c>
      <c r="J71" s="68">
        <v>269</v>
      </c>
      <c r="K71" s="120">
        <f t="shared" si="9"/>
        <v>7417</v>
      </c>
      <c r="L71" s="124">
        <f>H71/(H71+I71+J72)</f>
        <v>0.40274536719286202</v>
      </c>
    </row>
    <row r="72" spans="1:12" s="42" customFormat="1">
      <c r="A72" s="155"/>
      <c r="B72" s="126"/>
      <c r="C72" s="130"/>
      <c r="D72" s="130"/>
      <c r="E72" s="130"/>
      <c r="F72" s="130"/>
      <c r="G72" s="120"/>
      <c r="H72" s="130"/>
      <c r="I72" s="130"/>
      <c r="J72" s="55">
        <v>137</v>
      </c>
      <c r="K72" s="120"/>
      <c r="L72" s="124"/>
    </row>
    <row r="73" spans="1:12" s="42" customFormat="1">
      <c r="A73" s="155"/>
      <c r="B73" s="125">
        <v>2017</v>
      </c>
      <c r="C73" s="129">
        <v>328</v>
      </c>
      <c r="D73" s="129">
        <v>6149</v>
      </c>
      <c r="E73" s="129">
        <v>13</v>
      </c>
      <c r="F73" s="129">
        <v>123</v>
      </c>
      <c r="G73" s="120">
        <f>SUM(C73:F73)</f>
        <v>6613</v>
      </c>
      <c r="H73" s="129">
        <v>3031</v>
      </c>
      <c r="I73" s="129">
        <v>3726</v>
      </c>
      <c r="J73" s="68">
        <v>235</v>
      </c>
      <c r="K73" s="120">
        <f t="shared" si="9"/>
        <v>6992</v>
      </c>
      <c r="L73" s="124">
        <f>H73/(H73+I73+J74)</f>
        <v>0.44125782501091865</v>
      </c>
    </row>
    <row r="74" spans="1:12" s="42" customFormat="1">
      <c r="A74" s="155"/>
      <c r="B74" s="126"/>
      <c r="C74" s="130"/>
      <c r="D74" s="130"/>
      <c r="E74" s="130"/>
      <c r="F74" s="130"/>
      <c r="G74" s="120"/>
      <c r="H74" s="130"/>
      <c r="I74" s="130"/>
      <c r="J74" s="55">
        <v>112</v>
      </c>
      <c r="K74" s="120"/>
      <c r="L74" s="124"/>
    </row>
    <row r="75" spans="1:12" ht="14.25" customHeight="1">
      <c r="A75" s="155"/>
      <c r="B75" s="125">
        <v>2018</v>
      </c>
      <c r="C75" s="129">
        <v>235</v>
      </c>
      <c r="D75" s="129">
        <v>5258</v>
      </c>
      <c r="E75" s="129">
        <v>12</v>
      </c>
      <c r="F75" s="129">
        <v>113</v>
      </c>
      <c r="G75" s="120">
        <f>SUM(C75:F75)</f>
        <v>5618</v>
      </c>
      <c r="H75" s="129">
        <v>2619</v>
      </c>
      <c r="I75" s="129">
        <v>3282</v>
      </c>
      <c r="J75" s="68">
        <v>196</v>
      </c>
      <c r="K75" s="120">
        <f t="shared" si="9"/>
        <v>6097</v>
      </c>
      <c r="L75" s="124">
        <f>H75/(H75+I75+J76)</f>
        <v>0.43766711229946526</v>
      </c>
    </row>
    <row r="76" spans="1:12">
      <c r="A76" s="155"/>
      <c r="B76" s="126"/>
      <c r="C76" s="130"/>
      <c r="D76" s="130"/>
      <c r="E76" s="130"/>
      <c r="F76" s="130"/>
      <c r="G76" s="120"/>
      <c r="H76" s="130"/>
      <c r="I76" s="130"/>
      <c r="J76" s="55">
        <v>83</v>
      </c>
      <c r="K76" s="120"/>
      <c r="L76" s="124"/>
    </row>
    <row r="77" spans="1:12">
      <c r="A77" s="155"/>
      <c r="B77" s="125">
        <v>2019</v>
      </c>
      <c r="C77" s="129">
        <v>225</v>
      </c>
      <c r="D77" s="129">
        <v>4739</v>
      </c>
      <c r="E77" s="129">
        <v>21</v>
      </c>
      <c r="F77" s="129">
        <v>109</v>
      </c>
      <c r="G77" s="120">
        <f>SUM(C77:F77)</f>
        <v>5094</v>
      </c>
      <c r="H77" s="129">
        <v>2329</v>
      </c>
      <c r="I77" s="129">
        <v>2815</v>
      </c>
      <c r="J77" s="86">
        <v>217</v>
      </c>
      <c r="K77" s="120">
        <f t="shared" si="9"/>
        <v>5361</v>
      </c>
      <c r="L77" s="124">
        <f>H77/(H77+I77+J78)</f>
        <v>0.44345011424219344</v>
      </c>
    </row>
    <row r="78" spans="1:12">
      <c r="A78" s="155"/>
      <c r="B78" s="126"/>
      <c r="C78" s="130"/>
      <c r="D78" s="130"/>
      <c r="E78" s="130"/>
      <c r="F78" s="130"/>
      <c r="G78" s="120"/>
      <c r="H78" s="130"/>
      <c r="I78" s="130"/>
      <c r="J78" s="55">
        <v>108</v>
      </c>
      <c r="K78" s="120"/>
      <c r="L78" s="124"/>
    </row>
    <row r="79" spans="1:12">
      <c r="A79" s="155"/>
      <c r="B79" s="125">
        <v>2020</v>
      </c>
      <c r="C79" s="129">
        <v>216</v>
      </c>
      <c r="D79" s="129">
        <v>4007</v>
      </c>
      <c r="E79" s="129">
        <v>14</v>
      </c>
      <c r="F79" s="129">
        <v>99</v>
      </c>
      <c r="G79" s="120">
        <f>SUM(C79:F79)</f>
        <v>4336</v>
      </c>
      <c r="H79" s="129">
        <v>1994</v>
      </c>
      <c r="I79" s="129">
        <v>2254</v>
      </c>
      <c r="J79" s="55">
        <v>174</v>
      </c>
      <c r="K79" s="120">
        <f t="shared" ref="K79:K80" si="10">SUM(H79:J79)</f>
        <v>4422</v>
      </c>
      <c r="L79" s="124">
        <f>H79/(H79+I79+J80)</f>
        <v>0.46125375896368265</v>
      </c>
    </row>
    <row r="80" spans="1:12">
      <c r="A80" s="155"/>
      <c r="B80" s="126"/>
      <c r="C80" s="130"/>
      <c r="D80" s="130"/>
      <c r="E80" s="130"/>
      <c r="F80" s="130"/>
      <c r="G80" s="120"/>
      <c r="H80" s="130"/>
      <c r="I80" s="130"/>
      <c r="J80" s="55">
        <v>75</v>
      </c>
      <c r="K80" s="120"/>
      <c r="L80" s="124"/>
    </row>
    <row r="81" spans="1:12" ht="14.25" customHeight="1">
      <c r="A81" s="155"/>
      <c r="B81" s="136">
        <v>2021</v>
      </c>
      <c r="C81" s="129">
        <v>144</v>
      </c>
      <c r="D81" s="129">
        <v>3192</v>
      </c>
      <c r="E81" s="129">
        <v>8</v>
      </c>
      <c r="F81" s="129">
        <v>97</v>
      </c>
      <c r="G81" s="120">
        <f>SUM(C81:F81)</f>
        <v>3441</v>
      </c>
      <c r="H81" s="129">
        <v>1801</v>
      </c>
      <c r="I81" s="129">
        <v>1854</v>
      </c>
      <c r="J81" s="68">
        <v>152</v>
      </c>
      <c r="K81" s="120">
        <f t="shared" ref="K81:K82" si="11">SUM(H81:J81)</f>
        <v>3807</v>
      </c>
      <c r="L81" s="124">
        <f>H81/(H81+I81+J82)</f>
        <v>0.48544474393530995</v>
      </c>
    </row>
    <row r="82" spans="1:12">
      <c r="A82" s="155"/>
      <c r="B82" s="136"/>
      <c r="C82" s="130"/>
      <c r="D82" s="130"/>
      <c r="E82" s="130"/>
      <c r="F82" s="130"/>
      <c r="G82" s="120"/>
      <c r="H82" s="130"/>
      <c r="I82" s="130"/>
      <c r="J82" s="55">
        <v>55</v>
      </c>
      <c r="K82" s="120"/>
      <c r="L82" s="124"/>
    </row>
    <row r="83" spans="1:12">
      <c r="A83" s="155"/>
      <c r="B83" s="179">
        <v>2022</v>
      </c>
      <c r="C83" s="180">
        <v>146</v>
      </c>
      <c r="D83" s="180">
        <v>2724</v>
      </c>
      <c r="E83" s="180">
        <v>6</v>
      </c>
      <c r="F83" s="180">
        <v>74</v>
      </c>
      <c r="G83" s="175">
        <f>SUM(C83:F83)</f>
        <v>2950</v>
      </c>
      <c r="H83" s="172">
        <v>1419</v>
      </c>
      <c r="I83" s="172">
        <v>1524</v>
      </c>
      <c r="J83" s="174">
        <v>118</v>
      </c>
      <c r="K83" s="175">
        <f t="shared" si="9"/>
        <v>3061</v>
      </c>
      <c r="L83" s="122">
        <f>H83/(H83+I83+J84)</f>
        <v>0.47505858721124872</v>
      </c>
    </row>
    <row r="84" spans="1:12" ht="14.25" thickBot="1">
      <c r="A84" s="156"/>
      <c r="B84" s="140"/>
      <c r="C84" s="141"/>
      <c r="D84" s="141"/>
      <c r="E84" s="141"/>
      <c r="F84" s="141"/>
      <c r="G84" s="137"/>
      <c r="H84" s="135"/>
      <c r="I84" s="135"/>
      <c r="J84" s="111">
        <v>44</v>
      </c>
      <c r="K84" s="137"/>
      <c r="L84" s="123"/>
    </row>
    <row r="85" spans="1:12" ht="25.5" customHeight="1">
      <c r="A85" s="143" t="s">
        <v>0</v>
      </c>
      <c r="B85" s="144"/>
      <c r="C85" s="144"/>
      <c r="D85" s="144"/>
      <c r="E85" s="144"/>
      <c r="F85" s="144"/>
      <c r="G85" s="144"/>
      <c r="H85" s="144"/>
      <c r="I85" s="144"/>
      <c r="J85" s="144"/>
      <c r="K85" s="144"/>
      <c r="L85" s="144"/>
    </row>
    <row r="86" spans="1:12">
      <c r="A86" s="118"/>
      <c r="B86" s="118"/>
      <c r="C86" s="118"/>
      <c r="D86" s="118"/>
      <c r="E86" s="118"/>
      <c r="F86" s="118"/>
      <c r="G86" s="118"/>
      <c r="H86" s="118"/>
      <c r="I86" s="118"/>
      <c r="J86" s="118"/>
      <c r="K86" s="118"/>
      <c r="L86" s="118"/>
    </row>
  </sheetData>
  <mergeCells count="329">
    <mergeCell ref="B79:B80"/>
    <mergeCell ref="C79:C80"/>
    <mergeCell ref="D79:D80"/>
    <mergeCell ref="E79:E80"/>
    <mergeCell ref="F79:F80"/>
    <mergeCell ref="G79:G80"/>
    <mergeCell ref="H79:H80"/>
    <mergeCell ref="I79:I80"/>
    <mergeCell ref="K79:K80"/>
    <mergeCell ref="A5:A44"/>
    <mergeCell ref="A45:A84"/>
    <mergeCell ref="B81:B82"/>
    <mergeCell ref="C81:C82"/>
    <mergeCell ref="D81:D82"/>
    <mergeCell ref="E81:E82"/>
    <mergeCell ref="F81:F82"/>
    <mergeCell ref="G81:G82"/>
    <mergeCell ref="H81:H82"/>
    <mergeCell ref="B39:B40"/>
    <mergeCell ref="C39:C40"/>
    <mergeCell ref="D39:D40"/>
    <mergeCell ref="E39:E40"/>
    <mergeCell ref="F39:F40"/>
    <mergeCell ref="G39:G40"/>
    <mergeCell ref="H39:H40"/>
    <mergeCell ref="C35:C36"/>
    <mergeCell ref="H69:H70"/>
    <mergeCell ref="C13:C14"/>
    <mergeCell ref="B31:B32"/>
    <mergeCell ref="C31:C32"/>
    <mergeCell ref="D21:D22"/>
    <mergeCell ref="H55:H56"/>
    <mergeCell ref="D33:D34"/>
    <mergeCell ref="I81:I82"/>
    <mergeCell ref="K81:K82"/>
    <mergeCell ref="E77:E78"/>
    <mergeCell ref="F77:F78"/>
    <mergeCell ref="G77:G78"/>
    <mergeCell ref="H77:H78"/>
    <mergeCell ref="I77:I78"/>
    <mergeCell ref="K77:K78"/>
    <mergeCell ref="L77:L78"/>
    <mergeCell ref="L79:L80"/>
    <mergeCell ref="H75:H76"/>
    <mergeCell ref="E61:E62"/>
    <mergeCell ref="F61:F62"/>
    <mergeCell ref="H65:H66"/>
    <mergeCell ref="C61:C62"/>
    <mergeCell ref="D61:D62"/>
    <mergeCell ref="F63:F64"/>
    <mergeCell ref="I75:I76"/>
    <mergeCell ref="C75:C76"/>
    <mergeCell ref="D75:D76"/>
    <mergeCell ref="E75:E76"/>
    <mergeCell ref="F75:F76"/>
    <mergeCell ref="B77:B78"/>
    <mergeCell ref="B37:B38"/>
    <mergeCell ref="C37:C38"/>
    <mergeCell ref="D37:D38"/>
    <mergeCell ref="B65:B66"/>
    <mergeCell ref="C65:C66"/>
    <mergeCell ref="D65:D66"/>
    <mergeCell ref="C77:C78"/>
    <mergeCell ref="D77:D78"/>
    <mergeCell ref="B41:B42"/>
    <mergeCell ref="C41:C42"/>
    <mergeCell ref="D41:D42"/>
    <mergeCell ref="H71:H72"/>
    <mergeCell ref="I71:I72"/>
    <mergeCell ref="H73:H74"/>
    <mergeCell ref="I73:I74"/>
    <mergeCell ref="C71:C72"/>
    <mergeCell ref="D71:D72"/>
    <mergeCell ref="E71:E72"/>
    <mergeCell ref="F71:F72"/>
    <mergeCell ref="C73:C74"/>
    <mergeCell ref="D73:D74"/>
    <mergeCell ref="B21:B22"/>
    <mergeCell ref="E53:E54"/>
    <mergeCell ref="D53:D54"/>
    <mergeCell ref="E43:E44"/>
    <mergeCell ref="B23:B24"/>
    <mergeCell ref="H21:H22"/>
    <mergeCell ref="F55:F56"/>
    <mergeCell ref="E37:E38"/>
    <mergeCell ref="I69:I70"/>
    <mergeCell ref="I39:I40"/>
    <mergeCell ref="E41:E42"/>
    <mergeCell ref="F41:F42"/>
    <mergeCell ref="G41:G42"/>
    <mergeCell ref="H41:H42"/>
    <mergeCell ref="I41:I42"/>
    <mergeCell ref="B59:B60"/>
    <mergeCell ref="C59:C60"/>
    <mergeCell ref="D59:D60"/>
    <mergeCell ref="E59:E60"/>
    <mergeCell ref="C53:C54"/>
    <mergeCell ref="B53:B54"/>
    <mergeCell ref="G21:G22"/>
    <mergeCell ref="F19:F20"/>
    <mergeCell ref="E19:E20"/>
    <mergeCell ref="B33:B34"/>
    <mergeCell ref="C33:C34"/>
    <mergeCell ref="C27:C28"/>
    <mergeCell ref="C29:C30"/>
    <mergeCell ref="E29:E30"/>
    <mergeCell ref="F29:F30"/>
    <mergeCell ref="B57:B58"/>
    <mergeCell ref="C57:C58"/>
    <mergeCell ref="D57:D58"/>
    <mergeCell ref="E57:E58"/>
    <mergeCell ref="G55:G56"/>
    <mergeCell ref="F57:F58"/>
    <mergeCell ref="G57:G58"/>
    <mergeCell ref="B55:B56"/>
    <mergeCell ref="C55:C56"/>
    <mergeCell ref="I59:I60"/>
    <mergeCell ref="G13:G14"/>
    <mergeCell ref="I13:I14"/>
    <mergeCell ref="H13:H14"/>
    <mergeCell ref="H19:H20"/>
    <mergeCell ref="G15:G16"/>
    <mergeCell ref="G17:G18"/>
    <mergeCell ref="G19:G20"/>
    <mergeCell ref="K13:K14"/>
    <mergeCell ref="K15:K16"/>
    <mergeCell ref="K17:K18"/>
    <mergeCell ref="K19:K20"/>
    <mergeCell ref="I19:I20"/>
    <mergeCell ref="H15:H16"/>
    <mergeCell ref="I15:I16"/>
    <mergeCell ref="I17:I18"/>
    <mergeCell ref="I21:I22"/>
    <mergeCell ref="H29:H30"/>
    <mergeCell ref="I27:I28"/>
    <mergeCell ref="H27:H28"/>
    <mergeCell ref="K39:K40"/>
    <mergeCell ref="K41:K42"/>
    <mergeCell ref="H17:H18"/>
    <mergeCell ref="B15:B16"/>
    <mergeCell ref="C15:C16"/>
    <mergeCell ref="F15:F16"/>
    <mergeCell ref="D19:D20"/>
    <mergeCell ref="C23:C24"/>
    <mergeCell ref="L13:L14"/>
    <mergeCell ref="L53:L54"/>
    <mergeCell ref="K53:K54"/>
    <mergeCell ref="I53:I54"/>
    <mergeCell ref="H53:H54"/>
    <mergeCell ref="L27:L28"/>
    <mergeCell ref="L15:L16"/>
    <mergeCell ref="L17:L18"/>
    <mergeCell ref="L19:L20"/>
    <mergeCell ref="L21:L22"/>
    <mergeCell ref="L23:L24"/>
    <mergeCell ref="L25:L26"/>
    <mergeCell ref="D15:D16"/>
    <mergeCell ref="E15:E16"/>
    <mergeCell ref="F17:F18"/>
    <mergeCell ref="E17:E18"/>
    <mergeCell ref="E21:E22"/>
    <mergeCell ref="F21:F22"/>
    <mergeCell ref="D55:D56"/>
    <mergeCell ref="E55:E56"/>
    <mergeCell ref="G31:G32"/>
    <mergeCell ref="G23:G24"/>
    <mergeCell ref="G25:G26"/>
    <mergeCell ref="G27:G28"/>
    <mergeCell ref="H25:H26"/>
    <mergeCell ref="A86:L86"/>
    <mergeCell ref="A1:L1"/>
    <mergeCell ref="A85:L85"/>
    <mergeCell ref="A3:B4"/>
    <mergeCell ref="C3:G3"/>
    <mergeCell ref="H3:K3"/>
    <mergeCell ref="L3:L4"/>
    <mergeCell ref="B13:B14"/>
    <mergeCell ref="E13:E14"/>
    <mergeCell ref="F13:F14"/>
    <mergeCell ref="F53:F54"/>
    <mergeCell ref="B19:B20"/>
    <mergeCell ref="C19:C20"/>
    <mergeCell ref="D43:D44"/>
    <mergeCell ref="B17:B18"/>
    <mergeCell ref="C17:C18"/>
    <mergeCell ref="D17:D18"/>
    <mergeCell ref="B83:B84"/>
    <mergeCell ref="C83:C84"/>
    <mergeCell ref="D83:D84"/>
    <mergeCell ref="B43:B44"/>
    <mergeCell ref="C43:C44"/>
    <mergeCell ref="D13:D14"/>
    <mergeCell ref="E83:E84"/>
    <mergeCell ref="F83:F84"/>
    <mergeCell ref="G53:G54"/>
    <mergeCell ref="F43:F44"/>
    <mergeCell ref="F59:F60"/>
    <mergeCell ref="E35:E36"/>
    <mergeCell ref="F35:F36"/>
    <mergeCell ref="B25:B26"/>
    <mergeCell ref="C25:C26"/>
    <mergeCell ref="D25:D26"/>
    <mergeCell ref="E25:E26"/>
    <mergeCell ref="B27:B28"/>
    <mergeCell ref="B29:B30"/>
    <mergeCell ref="C63:C64"/>
    <mergeCell ref="D63:D64"/>
    <mergeCell ref="E69:E70"/>
    <mergeCell ref="F69:F70"/>
    <mergeCell ref="C21:C22"/>
    <mergeCell ref="G83:G84"/>
    <mergeCell ref="L65:L66"/>
    <mergeCell ref="H31:H32"/>
    <mergeCell ref="H83:H84"/>
    <mergeCell ref="I83:I84"/>
    <mergeCell ref="K83:K84"/>
    <mergeCell ref="G43:G44"/>
    <mergeCell ref="H43:H44"/>
    <mergeCell ref="G71:G72"/>
    <mergeCell ref="G73:G74"/>
    <mergeCell ref="G75:G76"/>
    <mergeCell ref="I33:I34"/>
    <mergeCell ref="I35:I36"/>
    <mergeCell ref="H35:H36"/>
    <mergeCell ref="L43:L44"/>
    <mergeCell ref="H67:H68"/>
    <mergeCell ref="I65:I66"/>
    <mergeCell ref="H63:H64"/>
    <mergeCell ref="I63:I64"/>
    <mergeCell ref="H61:H62"/>
    <mergeCell ref="I61:I62"/>
    <mergeCell ref="G33:G34"/>
    <mergeCell ref="G59:G60"/>
    <mergeCell ref="H59:H60"/>
    <mergeCell ref="I43:I44"/>
    <mergeCell ref="K37:K38"/>
    <mergeCell ref="L29:L30"/>
    <mergeCell ref="B35:B36"/>
    <mergeCell ref="I29:I30"/>
    <mergeCell ref="G29:G30"/>
    <mergeCell ref="D35:D36"/>
    <mergeCell ref="K43:K44"/>
    <mergeCell ref="I31:I32"/>
    <mergeCell ref="H33:H34"/>
    <mergeCell ref="E33:E34"/>
    <mergeCell ref="F33:F34"/>
    <mergeCell ref="F37:F38"/>
    <mergeCell ref="L39:L40"/>
    <mergeCell ref="L41:L42"/>
    <mergeCell ref="I25:I26"/>
    <mergeCell ref="F25:F26"/>
    <mergeCell ref="D29:D30"/>
    <mergeCell ref="D31:D32"/>
    <mergeCell ref="E31:E32"/>
    <mergeCell ref="F31:F32"/>
    <mergeCell ref="G37:G38"/>
    <mergeCell ref="H37:H38"/>
    <mergeCell ref="K21:K22"/>
    <mergeCell ref="K23:K24"/>
    <mergeCell ref="K25:K26"/>
    <mergeCell ref="K35:K36"/>
    <mergeCell ref="E23:E24"/>
    <mergeCell ref="I23:I24"/>
    <mergeCell ref="D23:D24"/>
    <mergeCell ref="F23:F24"/>
    <mergeCell ref="H23:H24"/>
    <mergeCell ref="K27:K28"/>
    <mergeCell ref="K29:K30"/>
    <mergeCell ref="D27:D28"/>
    <mergeCell ref="E27:E28"/>
    <mergeCell ref="F27:F28"/>
    <mergeCell ref="H57:H58"/>
    <mergeCell ref="I55:I56"/>
    <mergeCell ref="I37:I38"/>
    <mergeCell ref="K31:K32"/>
    <mergeCell ref="B63:B64"/>
    <mergeCell ref="E63:E64"/>
    <mergeCell ref="I57:I58"/>
    <mergeCell ref="B67:B68"/>
    <mergeCell ref="L31:L32"/>
    <mergeCell ref="L33:L34"/>
    <mergeCell ref="G35:G36"/>
    <mergeCell ref="L35:L36"/>
    <mergeCell ref="K33:K34"/>
    <mergeCell ref="I67:I68"/>
    <mergeCell ref="L55:L56"/>
    <mergeCell ref="L57:L58"/>
    <mergeCell ref="L59:L60"/>
    <mergeCell ref="B61:B62"/>
    <mergeCell ref="E65:E66"/>
    <mergeCell ref="F65:F66"/>
    <mergeCell ref="L37:L38"/>
    <mergeCell ref="L67:L68"/>
    <mergeCell ref="K67:K68"/>
    <mergeCell ref="K55:K56"/>
    <mergeCell ref="B73:B74"/>
    <mergeCell ref="B75:B76"/>
    <mergeCell ref="G61:G62"/>
    <mergeCell ref="G63:G64"/>
    <mergeCell ref="G65:G66"/>
    <mergeCell ref="G67:G68"/>
    <mergeCell ref="C67:C68"/>
    <mergeCell ref="D67:D68"/>
    <mergeCell ref="G69:G70"/>
    <mergeCell ref="D69:D70"/>
    <mergeCell ref="E67:E68"/>
    <mergeCell ref="F67:F68"/>
    <mergeCell ref="B71:B72"/>
    <mergeCell ref="B69:B70"/>
    <mergeCell ref="C69:C70"/>
    <mergeCell ref="E73:E74"/>
    <mergeCell ref="F73:F74"/>
    <mergeCell ref="K57:K58"/>
    <mergeCell ref="K59:K60"/>
    <mergeCell ref="K61:K62"/>
    <mergeCell ref="K63:K64"/>
    <mergeCell ref="K65:K66"/>
    <mergeCell ref="L61:L62"/>
    <mergeCell ref="L63:L64"/>
    <mergeCell ref="L83:L84"/>
    <mergeCell ref="K71:K72"/>
    <mergeCell ref="L69:L70"/>
    <mergeCell ref="L71:L72"/>
    <mergeCell ref="K73:K74"/>
    <mergeCell ref="L73:L74"/>
    <mergeCell ref="K75:K76"/>
    <mergeCell ref="K69:K70"/>
    <mergeCell ref="L75:L76"/>
    <mergeCell ref="L81:L82"/>
  </mergeCells>
  <phoneticPr fontId="15" type="noConversion"/>
  <pageMargins left="0.25" right="0.25" top="0.75" bottom="0.75" header="0.3" footer="0.3"/>
  <pageSetup paperSize="9" scale="44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B108"/>
  <sheetViews>
    <sheetView zoomScale="90" zoomScaleNormal="90" workbookViewId="0">
      <selection sqref="A1:J1"/>
    </sheetView>
  </sheetViews>
  <sheetFormatPr defaultRowHeight="13.5"/>
  <cols>
    <col min="2" max="2" width="9" bestFit="1" customWidth="1"/>
    <col min="3" max="4" width="11.88671875" bestFit="1" customWidth="1"/>
    <col min="5" max="5" width="9" bestFit="1" customWidth="1"/>
    <col min="6" max="6" width="13.109375" bestFit="1" customWidth="1"/>
    <col min="7" max="7" width="11.88671875" bestFit="1" customWidth="1"/>
    <col min="8" max="8" width="10" customWidth="1"/>
    <col min="9" max="9" width="10.77734375" customWidth="1"/>
    <col min="10" max="10" width="9.5546875" bestFit="1" customWidth="1"/>
  </cols>
  <sheetData>
    <row r="1" spans="1:12" ht="24.75" customHeight="1">
      <c r="A1" s="116" t="s">
        <v>30</v>
      </c>
      <c r="B1" s="116"/>
      <c r="C1" s="116"/>
      <c r="D1" s="116"/>
      <c r="E1" s="116"/>
      <c r="F1" s="116"/>
      <c r="G1" s="116"/>
      <c r="H1" s="116"/>
      <c r="I1" s="116"/>
      <c r="J1" s="116"/>
      <c r="K1" s="56"/>
      <c r="L1" s="56"/>
    </row>
    <row r="2" spans="1:12">
      <c r="A2" s="7"/>
      <c r="B2" s="7"/>
      <c r="C2" s="8"/>
      <c r="D2" s="8"/>
      <c r="E2" s="8"/>
      <c r="F2" s="8"/>
      <c r="G2" s="8"/>
      <c r="H2" s="8"/>
      <c r="I2" s="8"/>
      <c r="J2" s="8"/>
    </row>
    <row r="3" spans="1:12">
      <c r="A3" s="158" t="s">
        <v>2</v>
      </c>
      <c r="B3" s="159"/>
      <c r="C3" s="162" t="s">
        <v>3</v>
      </c>
      <c r="D3" s="162"/>
      <c r="E3" s="162"/>
      <c r="F3" s="162"/>
      <c r="G3" s="162" t="s">
        <v>1</v>
      </c>
      <c r="H3" s="162"/>
      <c r="I3" s="162"/>
      <c r="J3" s="163" t="s">
        <v>24</v>
      </c>
    </row>
    <row r="4" spans="1:12" ht="29.25" customHeight="1">
      <c r="A4" s="160"/>
      <c r="B4" s="161"/>
      <c r="C4" s="18" t="s">
        <v>25</v>
      </c>
      <c r="D4" s="18" t="s">
        <v>14</v>
      </c>
      <c r="E4" s="18" t="s">
        <v>23</v>
      </c>
      <c r="F4" s="18" t="s">
        <v>22</v>
      </c>
      <c r="G4" s="18" t="s">
        <v>25</v>
      </c>
      <c r="H4" s="18" t="s">
        <v>11</v>
      </c>
      <c r="I4" s="18" t="s">
        <v>22</v>
      </c>
      <c r="J4" s="164"/>
    </row>
    <row r="5" spans="1:12">
      <c r="A5" s="165" t="s">
        <v>21</v>
      </c>
      <c r="B5" s="24">
        <v>1999</v>
      </c>
      <c r="C5" s="25" t="s">
        <v>7</v>
      </c>
      <c r="D5" s="25" t="s">
        <v>7</v>
      </c>
      <c r="E5" s="25" t="s">
        <v>7</v>
      </c>
      <c r="F5" s="25" t="s">
        <v>7</v>
      </c>
      <c r="G5" s="26">
        <v>23293</v>
      </c>
      <c r="H5" s="26">
        <v>3031</v>
      </c>
      <c r="I5" s="26">
        <f t="shared" ref="I5:I24" si="0">SUM(G5:H5)</f>
        <v>26324</v>
      </c>
      <c r="J5" s="35">
        <f>G5/SUM(G5:H5)</f>
        <v>0.88485792432760979</v>
      </c>
    </row>
    <row r="6" spans="1:12">
      <c r="A6" s="166"/>
      <c r="B6" s="24"/>
      <c r="C6" s="25"/>
      <c r="D6" s="25"/>
      <c r="E6" s="25"/>
      <c r="F6" s="27"/>
      <c r="G6" s="27">
        <v>24489</v>
      </c>
      <c r="H6" s="27">
        <v>4064</v>
      </c>
      <c r="I6" s="27">
        <f t="shared" si="0"/>
        <v>28553</v>
      </c>
      <c r="J6" s="36">
        <f t="shared" ref="J6:J30" si="1">G6/SUM(G6:H6)</f>
        <v>0.8576681959864112</v>
      </c>
    </row>
    <row r="7" spans="1:12">
      <c r="A7" s="166"/>
      <c r="B7" s="24">
        <v>2000</v>
      </c>
      <c r="C7" s="26">
        <v>17498</v>
      </c>
      <c r="D7" s="26">
        <v>10034</v>
      </c>
      <c r="E7" s="26">
        <v>8</v>
      </c>
      <c r="F7" s="26">
        <f t="shared" ref="F7:F52" si="2">SUM(C7:E7)</f>
        <v>27540</v>
      </c>
      <c r="G7" s="26">
        <v>21792</v>
      </c>
      <c r="H7" s="26">
        <v>3848</v>
      </c>
      <c r="I7" s="26">
        <f t="shared" si="0"/>
        <v>25640</v>
      </c>
      <c r="J7" s="35">
        <f t="shared" si="1"/>
        <v>0.84992199687987524</v>
      </c>
    </row>
    <row r="8" spans="1:12">
      <c r="A8" s="166"/>
      <c r="B8" s="24"/>
      <c r="C8" s="27">
        <v>18863</v>
      </c>
      <c r="D8" s="27">
        <v>10532</v>
      </c>
      <c r="E8" s="27">
        <v>51</v>
      </c>
      <c r="F8" s="27">
        <f t="shared" si="2"/>
        <v>29446</v>
      </c>
      <c r="G8" s="27">
        <v>23374</v>
      </c>
      <c r="H8" s="27">
        <v>4369</v>
      </c>
      <c r="I8" s="27">
        <f t="shared" si="0"/>
        <v>27743</v>
      </c>
      <c r="J8" s="36">
        <f t="shared" si="1"/>
        <v>0.84251883357964175</v>
      </c>
    </row>
    <row r="9" spans="1:12">
      <c r="A9" s="166"/>
      <c r="B9" s="24">
        <v>2001</v>
      </c>
      <c r="C9" s="26">
        <v>18300</v>
      </c>
      <c r="D9" s="26">
        <v>13962</v>
      </c>
      <c r="E9" s="26">
        <v>14</v>
      </c>
      <c r="F9" s="26">
        <f t="shared" si="2"/>
        <v>32276</v>
      </c>
      <c r="G9" s="26">
        <v>24004</v>
      </c>
      <c r="H9" s="26">
        <v>4378</v>
      </c>
      <c r="I9" s="26">
        <f t="shared" si="0"/>
        <v>28382</v>
      </c>
      <c r="J9" s="35">
        <f t="shared" si="1"/>
        <v>0.84574730462969483</v>
      </c>
    </row>
    <row r="10" spans="1:12">
      <c r="A10" s="166"/>
      <c r="B10" s="24"/>
      <c r="C10" s="27">
        <v>19060</v>
      </c>
      <c r="D10" s="27">
        <v>14566</v>
      </c>
      <c r="E10" s="27">
        <v>19</v>
      </c>
      <c r="F10" s="27">
        <f t="shared" si="2"/>
        <v>33645</v>
      </c>
      <c r="G10" s="27">
        <v>25401</v>
      </c>
      <c r="H10" s="27">
        <v>4650</v>
      </c>
      <c r="I10" s="27">
        <f t="shared" si="0"/>
        <v>30051</v>
      </c>
      <c r="J10" s="36">
        <f t="shared" si="1"/>
        <v>0.84526305281022263</v>
      </c>
    </row>
    <row r="11" spans="1:12">
      <c r="A11" s="166"/>
      <c r="B11" s="24">
        <v>2002</v>
      </c>
      <c r="C11" s="26">
        <v>24131</v>
      </c>
      <c r="D11" s="26">
        <v>14471</v>
      </c>
      <c r="E11" s="26">
        <v>29</v>
      </c>
      <c r="F11" s="26">
        <f t="shared" si="2"/>
        <v>38631</v>
      </c>
      <c r="G11" s="26">
        <v>32154</v>
      </c>
      <c r="H11" s="26">
        <v>5555</v>
      </c>
      <c r="I11" s="26">
        <f t="shared" si="0"/>
        <v>37709</v>
      </c>
      <c r="J11" s="35">
        <f t="shared" si="1"/>
        <v>0.8526876872895065</v>
      </c>
    </row>
    <row r="12" spans="1:12">
      <c r="A12" s="166"/>
      <c r="B12" s="24"/>
      <c r="C12" s="27">
        <v>25390</v>
      </c>
      <c r="D12" s="27">
        <v>15199</v>
      </c>
      <c r="E12" s="27">
        <v>29</v>
      </c>
      <c r="F12" s="27">
        <f t="shared" si="2"/>
        <v>40618</v>
      </c>
      <c r="G12" s="27">
        <v>33721</v>
      </c>
      <c r="H12" s="27">
        <v>5756</v>
      </c>
      <c r="I12" s="27">
        <f t="shared" si="0"/>
        <v>39477</v>
      </c>
      <c r="J12" s="36">
        <f t="shared" si="1"/>
        <v>0.85419358107252319</v>
      </c>
    </row>
    <row r="13" spans="1:12">
      <c r="A13" s="166"/>
      <c r="B13" s="24">
        <v>2003</v>
      </c>
      <c r="C13" s="26">
        <v>25746</v>
      </c>
      <c r="D13" s="26">
        <v>14292</v>
      </c>
      <c r="E13" s="26">
        <v>56</v>
      </c>
      <c r="F13" s="26">
        <f t="shared" si="2"/>
        <v>40094</v>
      </c>
      <c r="G13" s="26">
        <v>35170</v>
      </c>
      <c r="H13" s="26">
        <v>4960</v>
      </c>
      <c r="I13" s="26">
        <f t="shared" si="0"/>
        <v>40130</v>
      </c>
      <c r="J13" s="35">
        <f t="shared" si="1"/>
        <v>0.87640169449289806</v>
      </c>
    </row>
    <row r="14" spans="1:12">
      <c r="A14" s="166"/>
      <c r="B14" s="24"/>
      <c r="C14" s="27">
        <v>27443</v>
      </c>
      <c r="D14" s="27">
        <v>14919</v>
      </c>
      <c r="E14" s="27">
        <v>57</v>
      </c>
      <c r="F14" s="27">
        <f t="shared" si="2"/>
        <v>42419</v>
      </c>
      <c r="G14" s="27">
        <v>37446</v>
      </c>
      <c r="H14" s="27">
        <v>5234</v>
      </c>
      <c r="I14" s="27">
        <f t="shared" si="0"/>
        <v>42680</v>
      </c>
      <c r="J14" s="36">
        <f t="shared" si="1"/>
        <v>0.87736644798500474</v>
      </c>
    </row>
    <row r="15" spans="1:12">
      <c r="A15" s="166"/>
      <c r="B15" s="24">
        <v>2004</v>
      </c>
      <c r="C15" s="26">
        <v>26423</v>
      </c>
      <c r="D15" s="26">
        <v>14081</v>
      </c>
      <c r="E15" s="26">
        <v>37</v>
      </c>
      <c r="F15" s="26">
        <f t="shared" si="2"/>
        <v>40541</v>
      </c>
      <c r="G15" s="26">
        <v>36308</v>
      </c>
      <c r="H15" s="26">
        <v>4715</v>
      </c>
      <c r="I15" s="26">
        <f t="shared" si="0"/>
        <v>41023</v>
      </c>
      <c r="J15" s="35">
        <f t="shared" si="1"/>
        <v>0.8850644760256442</v>
      </c>
    </row>
    <row r="16" spans="1:12">
      <c r="A16" s="166"/>
      <c r="B16" s="24"/>
      <c r="C16" s="27">
        <v>27502</v>
      </c>
      <c r="D16" s="27">
        <v>14541</v>
      </c>
      <c r="E16" s="27">
        <v>37</v>
      </c>
      <c r="F16" s="27">
        <f t="shared" si="2"/>
        <v>42080</v>
      </c>
      <c r="G16" s="27">
        <v>37765</v>
      </c>
      <c r="H16" s="27">
        <v>4850</v>
      </c>
      <c r="I16" s="27">
        <f t="shared" si="0"/>
        <v>42615</v>
      </c>
      <c r="J16" s="36">
        <f t="shared" si="1"/>
        <v>0.88619030857679226</v>
      </c>
    </row>
    <row r="17" spans="1:10">
      <c r="A17" s="166"/>
      <c r="B17" s="24">
        <v>2005</v>
      </c>
      <c r="C17" s="26">
        <v>26760</v>
      </c>
      <c r="D17" s="26">
        <v>14030</v>
      </c>
      <c r="E17" s="26">
        <v>30</v>
      </c>
      <c r="F17" s="26">
        <f t="shared" si="2"/>
        <v>40820</v>
      </c>
      <c r="G17" s="26">
        <v>37226</v>
      </c>
      <c r="H17" s="26">
        <v>4707</v>
      </c>
      <c r="I17" s="26">
        <f t="shared" si="0"/>
        <v>41933</v>
      </c>
      <c r="J17" s="35">
        <f t="shared" si="1"/>
        <v>0.88774950516299811</v>
      </c>
    </row>
    <row r="18" spans="1:10">
      <c r="A18" s="166"/>
      <c r="B18" s="24"/>
      <c r="C18" s="27">
        <v>27505</v>
      </c>
      <c r="D18" s="27">
        <v>14452</v>
      </c>
      <c r="E18" s="27">
        <v>30</v>
      </c>
      <c r="F18" s="27">
        <f t="shared" si="2"/>
        <v>41987</v>
      </c>
      <c r="G18" s="27">
        <v>38369</v>
      </c>
      <c r="H18" s="27">
        <v>4828</v>
      </c>
      <c r="I18" s="27">
        <f t="shared" si="0"/>
        <v>43197</v>
      </c>
      <c r="J18" s="36">
        <f t="shared" si="1"/>
        <v>0.88823297914207</v>
      </c>
    </row>
    <row r="19" spans="1:10">
      <c r="A19" s="166"/>
      <c r="B19" s="24">
        <v>2006</v>
      </c>
      <c r="C19" s="26">
        <v>30204</v>
      </c>
      <c r="D19" s="26">
        <v>16053</v>
      </c>
      <c r="E19" s="26">
        <v>124</v>
      </c>
      <c r="F19" s="26">
        <f t="shared" si="2"/>
        <v>46381</v>
      </c>
      <c r="G19" s="26">
        <v>40562</v>
      </c>
      <c r="H19" s="26">
        <v>4814</v>
      </c>
      <c r="I19" s="26">
        <f t="shared" si="0"/>
        <v>45376</v>
      </c>
      <c r="J19" s="35">
        <f t="shared" si="1"/>
        <v>0.89390867418899855</v>
      </c>
    </row>
    <row r="20" spans="1:10">
      <c r="A20" s="166"/>
      <c r="B20" s="24"/>
      <c r="C20" s="27">
        <v>31335</v>
      </c>
      <c r="D20" s="27">
        <v>16910</v>
      </c>
      <c r="E20" s="27">
        <v>124</v>
      </c>
      <c r="F20" s="27">
        <f t="shared" si="2"/>
        <v>48369</v>
      </c>
      <c r="G20" s="27">
        <v>42183</v>
      </c>
      <c r="H20" s="27">
        <v>5028</v>
      </c>
      <c r="I20" s="27">
        <f t="shared" si="0"/>
        <v>47211</v>
      </c>
      <c r="J20" s="36">
        <f t="shared" si="1"/>
        <v>0.89349939632712716</v>
      </c>
    </row>
    <row r="21" spans="1:10">
      <c r="A21" s="166"/>
      <c r="B21" s="24">
        <v>2007</v>
      </c>
      <c r="C21" s="28">
        <v>32604</v>
      </c>
      <c r="D21" s="28">
        <v>23850</v>
      </c>
      <c r="E21" s="29">
        <v>130</v>
      </c>
      <c r="F21" s="26">
        <f t="shared" si="2"/>
        <v>56584</v>
      </c>
      <c r="G21" s="28">
        <v>44948</v>
      </c>
      <c r="H21" s="28">
        <v>8171</v>
      </c>
      <c r="I21" s="26">
        <f t="shared" si="0"/>
        <v>53119</v>
      </c>
      <c r="J21" s="71">
        <f t="shared" si="1"/>
        <v>0.84617556806415783</v>
      </c>
    </row>
    <row r="22" spans="1:10">
      <c r="A22" s="166"/>
      <c r="B22" s="24"/>
      <c r="C22" s="27">
        <v>33758</v>
      </c>
      <c r="D22" s="27">
        <v>24694</v>
      </c>
      <c r="E22" s="27">
        <v>135</v>
      </c>
      <c r="F22" s="27">
        <f t="shared" si="2"/>
        <v>58587</v>
      </c>
      <c r="G22" s="30">
        <v>46539</v>
      </c>
      <c r="H22" s="30">
        <v>8460</v>
      </c>
      <c r="I22" s="27">
        <f t="shared" si="0"/>
        <v>54999</v>
      </c>
      <c r="J22" s="36">
        <f t="shared" si="1"/>
        <v>0.84617902143675339</v>
      </c>
    </row>
    <row r="23" spans="1:10">
      <c r="A23" s="166"/>
      <c r="B23" s="24">
        <v>2008</v>
      </c>
      <c r="C23" s="28">
        <v>26111</v>
      </c>
      <c r="D23" s="28">
        <v>23912</v>
      </c>
      <c r="E23" s="29">
        <v>94</v>
      </c>
      <c r="F23" s="26">
        <f t="shared" si="2"/>
        <v>50117</v>
      </c>
      <c r="G23" s="28">
        <v>41337</v>
      </c>
      <c r="H23" s="28">
        <v>8849</v>
      </c>
      <c r="I23" s="75">
        <f t="shared" si="0"/>
        <v>50186</v>
      </c>
      <c r="J23" s="35">
        <f t="shared" si="1"/>
        <v>0.82367592555692826</v>
      </c>
    </row>
    <row r="24" spans="1:10">
      <c r="A24" s="166"/>
      <c r="B24" s="24"/>
      <c r="C24" s="27">
        <v>26844</v>
      </c>
      <c r="D24" s="27">
        <v>24549</v>
      </c>
      <c r="E24" s="27">
        <v>99</v>
      </c>
      <c r="F24" s="27">
        <f t="shared" si="2"/>
        <v>51492</v>
      </c>
      <c r="G24" s="27">
        <v>42466</v>
      </c>
      <c r="H24" s="27">
        <v>9048</v>
      </c>
      <c r="I24" s="73">
        <f t="shared" si="0"/>
        <v>51514</v>
      </c>
      <c r="J24" s="36">
        <f t="shared" si="1"/>
        <v>0.82435842683542337</v>
      </c>
    </row>
    <row r="25" spans="1:10">
      <c r="A25" s="166"/>
      <c r="B25" s="24">
        <v>2009</v>
      </c>
      <c r="C25" s="28">
        <v>22060</v>
      </c>
      <c r="D25" s="28">
        <v>19424</v>
      </c>
      <c r="E25" s="29"/>
      <c r="F25" s="26">
        <f t="shared" si="2"/>
        <v>41484</v>
      </c>
      <c r="G25" s="28">
        <v>34321</v>
      </c>
      <c r="H25" s="28">
        <v>7684</v>
      </c>
      <c r="I25" s="28">
        <f t="shared" ref="I25:I30" si="3">SUM(G25:H25)</f>
        <v>42005</v>
      </c>
      <c r="J25" s="35">
        <f t="shared" si="1"/>
        <v>0.81706939650041666</v>
      </c>
    </row>
    <row r="26" spans="1:10">
      <c r="A26" s="166"/>
      <c r="B26" s="24"/>
      <c r="C26" s="27">
        <v>23404</v>
      </c>
      <c r="D26" s="27">
        <v>20365</v>
      </c>
      <c r="E26" s="30"/>
      <c r="F26" s="27">
        <f t="shared" si="2"/>
        <v>43769</v>
      </c>
      <c r="G26" s="27">
        <v>36179</v>
      </c>
      <c r="H26" s="27">
        <v>7999</v>
      </c>
      <c r="I26" s="27">
        <f t="shared" si="3"/>
        <v>44178</v>
      </c>
      <c r="J26" s="36">
        <f t="shared" si="1"/>
        <v>0.81893702747974106</v>
      </c>
    </row>
    <row r="27" spans="1:10" s="15" customFormat="1">
      <c r="A27" s="166"/>
      <c r="B27" s="24">
        <v>2010</v>
      </c>
      <c r="C27" s="28">
        <v>25889</v>
      </c>
      <c r="D27" s="28">
        <v>22134</v>
      </c>
      <c r="E27" s="29"/>
      <c r="F27" s="26">
        <f t="shared" si="2"/>
        <v>48023</v>
      </c>
      <c r="G27" s="28">
        <v>38882</v>
      </c>
      <c r="H27" s="28">
        <v>7621</v>
      </c>
      <c r="I27" s="48">
        <f t="shared" si="3"/>
        <v>46503</v>
      </c>
      <c r="J27" s="35">
        <f t="shared" si="1"/>
        <v>0.83611809990753283</v>
      </c>
    </row>
    <row r="28" spans="1:10" s="15" customFormat="1">
      <c r="A28" s="166"/>
      <c r="B28" s="24"/>
      <c r="C28" s="27">
        <v>26985</v>
      </c>
      <c r="D28" s="27">
        <v>22793</v>
      </c>
      <c r="E28" s="30"/>
      <c r="F28" s="27">
        <f t="shared" si="2"/>
        <v>49778</v>
      </c>
      <c r="G28" s="30">
        <v>40387</v>
      </c>
      <c r="H28" s="30">
        <v>7850</v>
      </c>
      <c r="I28" s="27">
        <f t="shared" si="3"/>
        <v>48237</v>
      </c>
      <c r="J28" s="36">
        <f t="shared" si="1"/>
        <v>0.83726185293446942</v>
      </c>
    </row>
    <row r="29" spans="1:10" s="15" customFormat="1">
      <c r="A29" s="166"/>
      <c r="B29" s="97">
        <v>2011</v>
      </c>
      <c r="C29" s="32">
        <v>28104</v>
      </c>
      <c r="D29" s="32">
        <v>26977</v>
      </c>
      <c r="E29" s="33" t="s">
        <v>6</v>
      </c>
      <c r="F29" s="26">
        <f t="shared" si="2"/>
        <v>55081</v>
      </c>
      <c r="G29" s="32">
        <v>45379</v>
      </c>
      <c r="H29" s="32">
        <v>8166</v>
      </c>
      <c r="I29" s="28">
        <f t="shared" si="3"/>
        <v>53545</v>
      </c>
      <c r="J29" s="35">
        <f t="shared" si="1"/>
        <v>0.84749276309646093</v>
      </c>
    </row>
    <row r="30" spans="1:10" s="15" customFormat="1">
      <c r="A30" s="166"/>
      <c r="B30" s="97"/>
      <c r="C30" s="27">
        <v>30274</v>
      </c>
      <c r="D30" s="27">
        <v>30276</v>
      </c>
      <c r="E30" s="20"/>
      <c r="F30" s="27">
        <f t="shared" si="2"/>
        <v>60550</v>
      </c>
      <c r="G30" s="27">
        <v>49330</v>
      </c>
      <c r="H30" s="27">
        <v>8892</v>
      </c>
      <c r="I30" s="27">
        <f t="shared" si="3"/>
        <v>58222</v>
      </c>
      <c r="J30" s="36">
        <f t="shared" si="1"/>
        <v>0.8472742262375047</v>
      </c>
    </row>
    <row r="31" spans="1:10" s="15" customFormat="1">
      <c r="A31" s="166"/>
      <c r="B31" s="97">
        <v>2012</v>
      </c>
      <c r="C31" s="32">
        <v>30398</v>
      </c>
      <c r="D31" s="32">
        <v>32436</v>
      </c>
      <c r="E31" s="33"/>
      <c r="F31" s="26">
        <f t="shared" si="2"/>
        <v>62834</v>
      </c>
      <c r="G31" s="32">
        <v>50960</v>
      </c>
      <c r="H31" s="32">
        <v>10165</v>
      </c>
      <c r="I31" s="32">
        <v>61125</v>
      </c>
      <c r="J31" s="35">
        <f t="shared" ref="J31:J52" si="4">G31/SUM(G31:H31)</f>
        <v>0.83370143149284248</v>
      </c>
    </row>
    <row r="32" spans="1:10" s="15" customFormat="1">
      <c r="A32" s="166"/>
      <c r="B32" s="97"/>
      <c r="C32" s="27">
        <v>31168</v>
      </c>
      <c r="D32" s="27">
        <v>33871</v>
      </c>
      <c r="E32" s="20"/>
      <c r="F32" s="27">
        <f t="shared" si="2"/>
        <v>65039</v>
      </c>
      <c r="G32" s="27">
        <v>52560</v>
      </c>
      <c r="H32" s="27">
        <v>10477</v>
      </c>
      <c r="I32" s="27">
        <v>63037</v>
      </c>
      <c r="J32" s="36">
        <f t="shared" si="4"/>
        <v>0.83379602455700619</v>
      </c>
    </row>
    <row r="33" spans="1:19" s="15" customFormat="1">
      <c r="A33" s="166"/>
      <c r="B33" s="97">
        <v>2013</v>
      </c>
      <c r="C33" s="32">
        <v>29809</v>
      </c>
      <c r="D33" s="32">
        <v>34612</v>
      </c>
      <c r="E33" s="33"/>
      <c r="F33" s="26">
        <f t="shared" si="2"/>
        <v>64421</v>
      </c>
      <c r="G33" s="32">
        <v>51636</v>
      </c>
      <c r="H33" s="32">
        <v>10165</v>
      </c>
      <c r="I33" s="32">
        <v>61801</v>
      </c>
      <c r="J33" s="35">
        <f t="shared" si="4"/>
        <v>0.83552046083396714</v>
      </c>
    </row>
    <row r="34" spans="1:19" s="15" customFormat="1">
      <c r="A34" s="166"/>
      <c r="B34" s="97"/>
      <c r="C34" s="27">
        <v>30757</v>
      </c>
      <c r="D34" s="27">
        <v>36264</v>
      </c>
      <c r="E34" s="20"/>
      <c r="F34" s="27">
        <f t="shared" si="2"/>
        <v>67021</v>
      </c>
      <c r="G34" s="27">
        <v>53538</v>
      </c>
      <c r="H34" s="27">
        <v>11381</v>
      </c>
      <c r="I34" s="27">
        <v>64919</v>
      </c>
      <c r="J34" s="36">
        <f t="shared" si="4"/>
        <v>0.82468922811503564</v>
      </c>
    </row>
    <row r="35" spans="1:19" s="15" customFormat="1">
      <c r="A35" s="166"/>
      <c r="B35" s="97">
        <v>2014</v>
      </c>
      <c r="C35" s="20">
        <v>33182</v>
      </c>
      <c r="D35" s="20">
        <v>35665</v>
      </c>
      <c r="E35" s="20"/>
      <c r="F35" s="26">
        <f t="shared" si="2"/>
        <v>68847</v>
      </c>
      <c r="G35" s="20">
        <v>58878</v>
      </c>
      <c r="H35" s="20">
        <v>11075</v>
      </c>
      <c r="I35" s="28">
        <f t="shared" ref="I35:I52" si="5">SUM(G35:H35)</f>
        <v>69953</v>
      </c>
      <c r="J35" s="35">
        <f t="shared" si="4"/>
        <v>0.84167941332037222</v>
      </c>
    </row>
    <row r="36" spans="1:19" s="15" customFormat="1">
      <c r="A36" s="166"/>
      <c r="B36" s="97"/>
      <c r="C36" s="27">
        <v>34149</v>
      </c>
      <c r="D36" s="27">
        <v>37702</v>
      </c>
      <c r="E36" s="20"/>
      <c r="F36" s="27">
        <f t="shared" si="2"/>
        <v>71851</v>
      </c>
      <c r="G36" s="27">
        <v>61323</v>
      </c>
      <c r="H36" s="27">
        <v>11713</v>
      </c>
      <c r="I36" s="27">
        <f t="shared" si="5"/>
        <v>73036</v>
      </c>
      <c r="J36" s="36">
        <f t="shared" si="4"/>
        <v>0.83962703324387977</v>
      </c>
    </row>
    <row r="37" spans="1:19" s="15" customFormat="1">
      <c r="A37" s="166"/>
      <c r="B37" s="96">
        <v>2015</v>
      </c>
      <c r="C37" s="68">
        <v>27919</v>
      </c>
      <c r="D37" s="68">
        <v>38153</v>
      </c>
      <c r="E37" s="68"/>
      <c r="F37" s="75">
        <f t="shared" si="2"/>
        <v>66072</v>
      </c>
      <c r="G37" s="68">
        <v>56895</v>
      </c>
      <c r="H37" s="68">
        <v>9699</v>
      </c>
      <c r="I37" s="48">
        <f t="shared" si="5"/>
        <v>66594</v>
      </c>
      <c r="J37" s="71">
        <f t="shared" si="4"/>
        <v>0.85435624831065859</v>
      </c>
    </row>
    <row r="38" spans="1:19" s="15" customFormat="1">
      <c r="A38" s="166"/>
      <c r="B38" s="96"/>
      <c r="C38" s="73">
        <v>29426</v>
      </c>
      <c r="D38" s="73">
        <v>40821</v>
      </c>
      <c r="E38" s="68"/>
      <c r="F38" s="73">
        <f t="shared" si="2"/>
        <v>70247</v>
      </c>
      <c r="G38" s="73">
        <v>59627</v>
      </c>
      <c r="H38" s="73">
        <v>10130</v>
      </c>
      <c r="I38" s="73">
        <f t="shared" si="5"/>
        <v>69757</v>
      </c>
      <c r="J38" s="74">
        <f t="shared" si="4"/>
        <v>0.85478159897931394</v>
      </c>
    </row>
    <row r="39" spans="1:19" s="15" customFormat="1">
      <c r="A39" s="166"/>
      <c r="B39" s="96">
        <v>2016</v>
      </c>
      <c r="C39" s="68">
        <v>31426</v>
      </c>
      <c r="D39" s="68">
        <v>31530</v>
      </c>
      <c r="E39" s="68"/>
      <c r="F39" s="75">
        <f t="shared" si="2"/>
        <v>62956</v>
      </c>
      <c r="G39" s="68">
        <v>55784</v>
      </c>
      <c r="H39" s="68">
        <v>8397</v>
      </c>
      <c r="I39" s="48">
        <f t="shared" si="5"/>
        <v>64181</v>
      </c>
      <c r="J39" s="71">
        <f t="shared" si="4"/>
        <v>0.86916688739658154</v>
      </c>
    </row>
    <row r="40" spans="1:19" s="15" customFormat="1">
      <c r="A40" s="166"/>
      <c r="B40" s="96"/>
      <c r="C40" s="73">
        <v>32500</v>
      </c>
      <c r="D40" s="73">
        <v>33626</v>
      </c>
      <c r="E40" s="68"/>
      <c r="F40" s="73">
        <f t="shared" si="2"/>
        <v>66126</v>
      </c>
      <c r="G40" s="73">
        <v>58293</v>
      </c>
      <c r="H40" s="73">
        <v>9489</v>
      </c>
      <c r="I40" s="73">
        <f t="shared" si="5"/>
        <v>67782</v>
      </c>
      <c r="J40" s="74">
        <f t="shared" si="4"/>
        <v>0.86000708152606886</v>
      </c>
    </row>
    <row r="41" spans="1:19" s="15" customFormat="1">
      <c r="A41" s="166"/>
      <c r="B41" s="96">
        <v>2017</v>
      </c>
      <c r="C41" s="68">
        <v>28971</v>
      </c>
      <c r="D41" s="68">
        <v>29799</v>
      </c>
      <c r="E41" s="68"/>
      <c r="F41" s="75">
        <f t="shared" si="2"/>
        <v>58770</v>
      </c>
      <c r="G41" s="68">
        <v>51156</v>
      </c>
      <c r="H41" s="68">
        <v>7200</v>
      </c>
      <c r="I41" s="48">
        <f t="shared" si="5"/>
        <v>58356</v>
      </c>
      <c r="J41" s="71">
        <f t="shared" si="4"/>
        <v>0.87661937075879082</v>
      </c>
    </row>
    <row r="42" spans="1:19" s="15" customFormat="1">
      <c r="A42" s="166"/>
      <c r="B42" s="96"/>
      <c r="C42" s="73">
        <v>30068</v>
      </c>
      <c r="D42" s="73">
        <v>32123</v>
      </c>
      <c r="E42" s="68"/>
      <c r="F42" s="73">
        <f t="shared" si="2"/>
        <v>62191</v>
      </c>
      <c r="G42" s="73">
        <v>53480</v>
      </c>
      <c r="H42" s="73">
        <v>7978</v>
      </c>
      <c r="I42" s="73">
        <f t="shared" si="5"/>
        <v>61458</v>
      </c>
      <c r="J42" s="74">
        <f t="shared" si="4"/>
        <v>0.87018777050994178</v>
      </c>
    </row>
    <row r="43" spans="1:19" s="15" customFormat="1">
      <c r="A43" s="166"/>
      <c r="B43" s="96">
        <v>2018</v>
      </c>
      <c r="C43" s="68">
        <v>27559</v>
      </c>
      <c r="D43" s="68">
        <v>29654</v>
      </c>
      <c r="E43" s="68"/>
      <c r="F43" s="75">
        <f t="shared" si="2"/>
        <v>57213</v>
      </c>
      <c r="G43" s="68">
        <v>50161</v>
      </c>
      <c r="H43" s="68">
        <v>7356</v>
      </c>
      <c r="I43" s="48">
        <f t="shared" si="5"/>
        <v>57517</v>
      </c>
      <c r="J43" s="71">
        <f t="shared" si="4"/>
        <v>0.87210737694942364</v>
      </c>
    </row>
    <row r="44" spans="1:19" s="15" customFormat="1">
      <c r="A44" s="166"/>
      <c r="B44" s="96"/>
      <c r="C44" s="73">
        <v>28708</v>
      </c>
      <c r="D44" s="73">
        <v>31962</v>
      </c>
      <c r="E44" s="68"/>
      <c r="F44" s="73">
        <f t="shared" si="2"/>
        <v>60670</v>
      </c>
      <c r="G44" s="73">
        <v>52750</v>
      </c>
      <c r="H44" s="73">
        <v>8089</v>
      </c>
      <c r="I44" s="73">
        <f t="shared" si="5"/>
        <v>60839</v>
      </c>
      <c r="J44" s="74">
        <f t="shared" si="4"/>
        <v>0.86704252206643762</v>
      </c>
    </row>
    <row r="45" spans="1:19" s="15" customFormat="1">
      <c r="A45" s="166"/>
      <c r="B45" s="96">
        <v>2019</v>
      </c>
      <c r="C45" s="91">
        <v>31029</v>
      </c>
      <c r="D45" s="91">
        <v>29303</v>
      </c>
      <c r="E45" s="90"/>
      <c r="F45" s="75">
        <f t="shared" si="2"/>
        <v>60332</v>
      </c>
      <c r="G45" s="91">
        <v>53987</v>
      </c>
      <c r="H45" s="91">
        <v>7343</v>
      </c>
      <c r="I45" s="48">
        <f t="shared" si="5"/>
        <v>61330</v>
      </c>
      <c r="J45" s="71">
        <f t="shared" si="4"/>
        <v>0.88027066688406974</v>
      </c>
    </row>
    <row r="46" spans="1:19" s="15" customFormat="1">
      <c r="A46" s="166"/>
      <c r="B46" s="96"/>
      <c r="C46" s="73">
        <v>32218</v>
      </c>
      <c r="D46" s="73">
        <v>31778</v>
      </c>
      <c r="E46" s="68"/>
      <c r="F46" s="73">
        <f t="shared" si="2"/>
        <v>63996</v>
      </c>
      <c r="G46" s="73">
        <v>56989</v>
      </c>
      <c r="H46" s="73">
        <v>8055</v>
      </c>
      <c r="I46" s="73">
        <f t="shared" si="5"/>
        <v>65044</v>
      </c>
      <c r="J46" s="74">
        <f t="shared" si="4"/>
        <v>0.87616075272123484</v>
      </c>
    </row>
    <row r="47" spans="1:19">
      <c r="A47" s="166"/>
      <c r="B47" s="96">
        <v>2020</v>
      </c>
      <c r="C47" s="73">
        <v>31232</v>
      </c>
      <c r="D47" s="73">
        <v>27068</v>
      </c>
      <c r="E47" s="68"/>
      <c r="F47" s="75">
        <f t="shared" si="2"/>
        <v>58300</v>
      </c>
      <c r="G47" s="73">
        <v>51407</v>
      </c>
      <c r="H47" s="73">
        <v>7095</v>
      </c>
      <c r="I47" s="48">
        <f t="shared" si="5"/>
        <v>58502</v>
      </c>
      <c r="J47" s="71">
        <f t="shared" si="4"/>
        <v>0.87872209497111209</v>
      </c>
      <c r="S47" s="50"/>
    </row>
    <row r="48" spans="1:19">
      <c r="A48" s="166"/>
      <c r="B48" s="96"/>
      <c r="C48" s="73">
        <v>32640</v>
      </c>
      <c r="D48" s="73">
        <v>29055</v>
      </c>
      <c r="E48" s="68"/>
      <c r="F48" s="73">
        <f t="shared" si="2"/>
        <v>61695</v>
      </c>
      <c r="G48" s="73">
        <v>54101</v>
      </c>
      <c r="H48" s="73">
        <v>7776</v>
      </c>
      <c r="I48" s="73">
        <f t="shared" si="5"/>
        <v>61877</v>
      </c>
      <c r="J48" s="74">
        <f t="shared" si="4"/>
        <v>0.87433133474473557</v>
      </c>
      <c r="S48" s="50"/>
    </row>
    <row r="49" spans="1:19">
      <c r="A49" s="166"/>
      <c r="B49" s="113">
        <v>2021</v>
      </c>
      <c r="C49" s="68">
        <v>36682</v>
      </c>
      <c r="D49" s="68">
        <v>28415</v>
      </c>
      <c r="E49" s="68"/>
      <c r="F49" s="82">
        <f t="shared" ref="F49:F50" si="6">SUM(C49:E49)</f>
        <v>65097</v>
      </c>
      <c r="G49" s="68">
        <v>58103</v>
      </c>
      <c r="H49" s="68">
        <v>7864</v>
      </c>
      <c r="I49" s="181">
        <f t="shared" ref="I49:I50" si="7">SUM(G49:H49)</f>
        <v>65967</v>
      </c>
      <c r="J49" s="112">
        <f t="shared" ref="J49:J50" si="8">G49/SUM(G49:H49)</f>
        <v>0.88078887928812888</v>
      </c>
      <c r="S49" s="50"/>
    </row>
    <row r="50" spans="1:19">
      <c r="A50" s="166"/>
      <c r="B50" s="113"/>
      <c r="C50" s="182">
        <v>38470</v>
      </c>
      <c r="D50" s="182">
        <v>30537</v>
      </c>
      <c r="E50" s="68"/>
      <c r="F50" s="182">
        <f t="shared" si="6"/>
        <v>69007</v>
      </c>
      <c r="G50" s="182">
        <v>61383</v>
      </c>
      <c r="H50" s="182">
        <v>8396</v>
      </c>
      <c r="I50" s="182">
        <f t="shared" si="7"/>
        <v>69779</v>
      </c>
      <c r="J50" s="183">
        <f t="shared" si="8"/>
        <v>0.87967726679946689</v>
      </c>
      <c r="S50" s="50"/>
    </row>
    <row r="51" spans="1:19">
      <c r="A51" s="166"/>
      <c r="B51" s="184">
        <v>2022</v>
      </c>
      <c r="C51" s="185">
        <v>34907</v>
      </c>
      <c r="D51" s="185">
        <v>26783</v>
      </c>
      <c r="E51" s="185"/>
      <c r="F51" s="186">
        <f t="shared" si="2"/>
        <v>61690</v>
      </c>
      <c r="G51" s="185">
        <v>54687</v>
      </c>
      <c r="H51" s="185">
        <v>7743</v>
      </c>
      <c r="I51" s="187">
        <f t="shared" si="5"/>
        <v>62430</v>
      </c>
      <c r="J51" s="188">
        <f t="shared" si="4"/>
        <v>0.87597308986064393</v>
      </c>
      <c r="S51" s="50"/>
    </row>
    <row r="52" spans="1:19" ht="14.25" thickBot="1">
      <c r="A52" s="167"/>
      <c r="B52" s="189"/>
      <c r="C52" s="190">
        <v>36636</v>
      </c>
      <c r="D52" s="190">
        <v>29546</v>
      </c>
      <c r="E52" s="191"/>
      <c r="F52" s="190">
        <f t="shared" si="2"/>
        <v>66182</v>
      </c>
      <c r="G52" s="190">
        <v>57883</v>
      </c>
      <c r="H52" s="190">
        <v>8406</v>
      </c>
      <c r="I52" s="190">
        <f t="shared" si="5"/>
        <v>66289</v>
      </c>
      <c r="J52" s="192">
        <f t="shared" si="4"/>
        <v>0.87319163058727689</v>
      </c>
      <c r="S52" s="50"/>
    </row>
    <row r="53" spans="1:19">
      <c r="A53" s="168" t="s">
        <v>9</v>
      </c>
      <c r="B53" s="37">
        <v>1999</v>
      </c>
      <c r="C53" s="38" t="s">
        <v>7</v>
      </c>
      <c r="D53" s="38" t="s">
        <v>7</v>
      </c>
      <c r="E53" s="38" t="s">
        <v>7</v>
      </c>
      <c r="F53" s="38" t="s">
        <v>7</v>
      </c>
      <c r="G53" s="39">
        <v>50501</v>
      </c>
      <c r="H53" s="39">
        <v>22407</v>
      </c>
      <c r="I53" s="39">
        <f t="shared" ref="I53:I68" si="9">SUM(G53:H53)</f>
        <v>72908</v>
      </c>
      <c r="J53" s="40">
        <f t="shared" ref="J53:J70" si="10">G53/SUM(G53:H53)</f>
        <v>0.69266747133373563</v>
      </c>
      <c r="S53" s="50"/>
    </row>
    <row r="54" spans="1:19">
      <c r="A54" s="169"/>
      <c r="B54" s="24"/>
      <c r="C54" s="25"/>
      <c r="D54" s="25"/>
      <c r="E54" s="25"/>
      <c r="F54" s="27"/>
      <c r="G54" s="27">
        <v>68363</v>
      </c>
      <c r="H54" s="27">
        <v>25064</v>
      </c>
      <c r="I54" s="27">
        <f t="shared" si="9"/>
        <v>93427</v>
      </c>
      <c r="J54" s="36">
        <f t="shared" si="10"/>
        <v>0.7317263746026309</v>
      </c>
      <c r="S54" s="50"/>
    </row>
    <row r="55" spans="1:19">
      <c r="A55" s="169"/>
      <c r="B55" s="24">
        <v>2000</v>
      </c>
      <c r="C55" s="26">
        <v>43096</v>
      </c>
      <c r="D55" s="26">
        <v>40077</v>
      </c>
      <c r="E55" s="26">
        <v>185</v>
      </c>
      <c r="F55" s="26">
        <f t="shared" ref="F55:F68" si="11">SUM(C55:E55)</f>
        <v>83358</v>
      </c>
      <c r="G55" s="26">
        <v>49258</v>
      </c>
      <c r="H55" s="26">
        <v>19760</v>
      </c>
      <c r="I55" s="26">
        <f t="shared" si="9"/>
        <v>69018</v>
      </c>
      <c r="J55" s="35">
        <f t="shared" si="10"/>
        <v>0.71369787591642764</v>
      </c>
      <c r="S55" s="50"/>
    </row>
    <row r="56" spans="1:19">
      <c r="A56" s="169"/>
      <c r="B56" s="24"/>
      <c r="C56" s="27">
        <v>56855</v>
      </c>
      <c r="D56" s="27">
        <v>53083</v>
      </c>
      <c r="E56" s="27">
        <v>243</v>
      </c>
      <c r="F56" s="27">
        <f t="shared" si="11"/>
        <v>110181</v>
      </c>
      <c r="G56" s="27">
        <v>71401</v>
      </c>
      <c r="H56" s="27">
        <v>24932</v>
      </c>
      <c r="I56" s="27">
        <f t="shared" si="9"/>
        <v>96333</v>
      </c>
      <c r="J56" s="36">
        <f t="shared" si="10"/>
        <v>0.74118941588033171</v>
      </c>
      <c r="S56" s="50"/>
    </row>
    <row r="57" spans="1:19">
      <c r="A57" s="169"/>
      <c r="B57" s="24">
        <v>2001</v>
      </c>
      <c r="C57" s="26">
        <v>45373</v>
      </c>
      <c r="D57" s="26">
        <v>41449</v>
      </c>
      <c r="E57" s="26">
        <v>256</v>
      </c>
      <c r="F57" s="26">
        <f t="shared" si="11"/>
        <v>87078</v>
      </c>
      <c r="G57" s="26">
        <v>57500</v>
      </c>
      <c r="H57" s="26">
        <v>23645</v>
      </c>
      <c r="I57" s="26">
        <f t="shared" si="9"/>
        <v>81145</v>
      </c>
      <c r="J57" s="35">
        <f t="shared" si="10"/>
        <v>0.70860804732269389</v>
      </c>
      <c r="S57" s="50"/>
    </row>
    <row r="58" spans="1:19">
      <c r="A58" s="169"/>
      <c r="B58" s="24"/>
      <c r="C58" s="27">
        <v>60473</v>
      </c>
      <c r="D58" s="27">
        <v>62186</v>
      </c>
      <c r="E58" s="27">
        <v>408</v>
      </c>
      <c r="F58" s="27">
        <f t="shared" si="11"/>
        <v>123067</v>
      </c>
      <c r="G58" s="27">
        <v>81331</v>
      </c>
      <c r="H58" s="27">
        <v>30735</v>
      </c>
      <c r="I58" s="27">
        <f t="shared" si="9"/>
        <v>112066</v>
      </c>
      <c r="J58" s="36">
        <f t="shared" si="10"/>
        <v>0.72574197347991365</v>
      </c>
      <c r="S58" s="50"/>
    </row>
    <row r="59" spans="1:19">
      <c r="A59" s="169"/>
      <c r="B59" s="24">
        <v>2002</v>
      </c>
      <c r="C59" s="26">
        <v>50100</v>
      </c>
      <c r="D59" s="26">
        <v>49548</v>
      </c>
      <c r="E59" s="26">
        <v>372</v>
      </c>
      <c r="F59" s="26">
        <f t="shared" si="11"/>
        <v>100020</v>
      </c>
      <c r="G59" s="26">
        <v>69007</v>
      </c>
      <c r="H59" s="26">
        <v>30057</v>
      </c>
      <c r="I59" s="26">
        <f t="shared" si="9"/>
        <v>99064</v>
      </c>
      <c r="J59" s="35">
        <f t="shared" si="10"/>
        <v>0.6965900831785512</v>
      </c>
      <c r="S59" s="50"/>
    </row>
    <row r="60" spans="1:19">
      <c r="A60" s="169"/>
      <c r="B60" s="24"/>
      <c r="C60" s="27">
        <v>67635</v>
      </c>
      <c r="D60" s="27">
        <v>67969</v>
      </c>
      <c r="E60" s="27">
        <v>437</v>
      </c>
      <c r="F60" s="27">
        <f t="shared" si="11"/>
        <v>136041</v>
      </c>
      <c r="G60" s="27">
        <v>99415</v>
      </c>
      <c r="H60" s="27">
        <v>37320</v>
      </c>
      <c r="I60" s="27">
        <f t="shared" si="9"/>
        <v>136735</v>
      </c>
      <c r="J60" s="36">
        <f t="shared" si="10"/>
        <v>0.72706329761948296</v>
      </c>
      <c r="S60" s="50"/>
    </row>
    <row r="61" spans="1:19">
      <c r="A61" s="169"/>
      <c r="B61" s="24">
        <v>2003</v>
      </c>
      <c r="C61" s="26">
        <v>62262</v>
      </c>
      <c r="D61" s="26">
        <v>56207</v>
      </c>
      <c r="E61" s="26">
        <v>327</v>
      </c>
      <c r="F61" s="26">
        <f t="shared" si="11"/>
        <v>118796</v>
      </c>
      <c r="G61" s="26">
        <v>79965</v>
      </c>
      <c r="H61" s="26">
        <v>32954</v>
      </c>
      <c r="I61" s="26">
        <f t="shared" si="9"/>
        <v>112919</v>
      </c>
      <c r="J61" s="35">
        <f t="shared" si="10"/>
        <v>0.70816248815522631</v>
      </c>
      <c r="S61" s="50"/>
    </row>
    <row r="62" spans="1:19">
      <c r="A62" s="169"/>
      <c r="B62" s="24"/>
      <c r="C62" s="27">
        <v>79633</v>
      </c>
      <c r="D62" s="27">
        <v>77762</v>
      </c>
      <c r="E62" s="27">
        <v>405</v>
      </c>
      <c r="F62" s="27">
        <f t="shared" si="11"/>
        <v>157800</v>
      </c>
      <c r="G62" s="27">
        <v>110815</v>
      </c>
      <c r="H62" s="27">
        <v>40415</v>
      </c>
      <c r="I62" s="27">
        <f t="shared" si="9"/>
        <v>151230</v>
      </c>
      <c r="J62" s="36">
        <f t="shared" si="10"/>
        <v>0.73275805065132582</v>
      </c>
      <c r="S62" s="50"/>
    </row>
    <row r="63" spans="1:19">
      <c r="A63" s="169"/>
      <c r="B63" s="24">
        <v>2004</v>
      </c>
      <c r="C63" s="26">
        <v>58067</v>
      </c>
      <c r="D63" s="26">
        <v>57257</v>
      </c>
      <c r="E63" s="26">
        <v>886</v>
      </c>
      <c r="F63" s="26">
        <f t="shared" si="11"/>
        <v>116210</v>
      </c>
      <c r="G63" s="26">
        <v>81793</v>
      </c>
      <c r="H63" s="26">
        <v>33178</v>
      </c>
      <c r="I63" s="26">
        <f t="shared" si="9"/>
        <v>114971</v>
      </c>
      <c r="J63" s="35">
        <f t="shared" si="10"/>
        <v>0.71142288055248715</v>
      </c>
      <c r="S63" s="50"/>
    </row>
    <row r="64" spans="1:19">
      <c r="A64" s="169"/>
      <c r="B64" s="24"/>
      <c r="C64" s="27">
        <v>75389</v>
      </c>
      <c r="D64" s="27">
        <v>79441</v>
      </c>
      <c r="E64" s="27">
        <v>1317</v>
      </c>
      <c r="F64" s="27">
        <f t="shared" si="11"/>
        <v>156147</v>
      </c>
      <c r="G64" s="27">
        <v>113691</v>
      </c>
      <c r="H64" s="27">
        <v>40492</v>
      </c>
      <c r="I64" s="27">
        <f t="shared" si="9"/>
        <v>154183</v>
      </c>
      <c r="J64" s="36">
        <f t="shared" si="10"/>
        <v>0.73737701302997083</v>
      </c>
      <c r="S64" s="50"/>
    </row>
    <row r="65" spans="1:28">
      <c r="A65" s="169"/>
      <c r="B65" s="24">
        <v>2005</v>
      </c>
      <c r="C65" s="26">
        <v>61382</v>
      </c>
      <c r="D65" s="26">
        <v>62101</v>
      </c>
      <c r="E65" s="26">
        <v>1409</v>
      </c>
      <c r="F65" s="26">
        <f t="shared" si="11"/>
        <v>124892</v>
      </c>
      <c r="G65" s="26">
        <v>86036</v>
      </c>
      <c r="H65" s="26">
        <v>39467</v>
      </c>
      <c r="I65" s="26">
        <f t="shared" si="9"/>
        <v>125503</v>
      </c>
      <c r="J65" s="35">
        <f>G65/SUM(G65:H65)</f>
        <v>0.68552942957538865</v>
      </c>
      <c r="K65" s="11"/>
      <c r="S65" s="50"/>
    </row>
    <row r="66" spans="1:28">
      <c r="A66" s="169"/>
      <c r="B66" s="24"/>
      <c r="C66" s="27">
        <v>80128</v>
      </c>
      <c r="D66" s="27">
        <v>88864</v>
      </c>
      <c r="E66" s="27">
        <v>2008</v>
      </c>
      <c r="F66" s="27">
        <f t="shared" si="11"/>
        <v>171000</v>
      </c>
      <c r="G66" s="27">
        <v>121552</v>
      </c>
      <c r="H66" s="27">
        <v>45002</v>
      </c>
      <c r="I66" s="27">
        <f t="shared" si="9"/>
        <v>166554</v>
      </c>
      <c r="J66" s="36">
        <f t="shared" si="10"/>
        <v>0.72980534841552891</v>
      </c>
      <c r="K66" s="11"/>
      <c r="S66" s="50"/>
    </row>
    <row r="67" spans="1:28">
      <c r="A67" s="169"/>
      <c r="B67" s="24">
        <v>2006</v>
      </c>
      <c r="C67" s="26">
        <v>68253</v>
      </c>
      <c r="D67" s="26">
        <v>58809</v>
      </c>
      <c r="E67" s="26">
        <v>1395</v>
      </c>
      <c r="F67" s="26">
        <f t="shared" si="11"/>
        <v>128457</v>
      </c>
      <c r="G67" s="26">
        <v>92916</v>
      </c>
      <c r="H67" s="26">
        <v>32969</v>
      </c>
      <c r="I67" s="26">
        <f t="shared" si="9"/>
        <v>125885</v>
      </c>
      <c r="J67" s="35">
        <f t="shared" si="10"/>
        <v>0.73810223616793103</v>
      </c>
      <c r="S67" s="50"/>
    </row>
    <row r="68" spans="1:28">
      <c r="A68" s="169"/>
      <c r="B68" s="24"/>
      <c r="C68" s="27">
        <v>88931</v>
      </c>
      <c r="D68" s="27">
        <v>81126</v>
      </c>
      <c r="E68" s="27">
        <v>1988</v>
      </c>
      <c r="F68" s="27">
        <f t="shared" si="11"/>
        <v>172045</v>
      </c>
      <c r="G68" s="27">
        <v>130175</v>
      </c>
      <c r="H68" s="27">
        <v>40351</v>
      </c>
      <c r="I68" s="27">
        <f t="shared" si="9"/>
        <v>170526</v>
      </c>
      <c r="J68" s="36">
        <f t="shared" si="10"/>
        <v>0.76337332723455664</v>
      </c>
      <c r="S68" s="50"/>
    </row>
    <row r="69" spans="1:28">
      <c r="A69" s="169"/>
      <c r="B69" s="24">
        <v>2007</v>
      </c>
      <c r="C69" s="28">
        <v>60950</v>
      </c>
      <c r="D69" s="28">
        <v>65515</v>
      </c>
      <c r="E69" s="28">
        <v>1244</v>
      </c>
      <c r="F69" s="28">
        <v>127709</v>
      </c>
      <c r="G69" s="28">
        <v>88079</v>
      </c>
      <c r="H69" s="28">
        <v>27368</v>
      </c>
      <c r="I69" s="28">
        <v>115447</v>
      </c>
      <c r="J69" s="71">
        <f t="shared" si="10"/>
        <v>0.76293883773506455</v>
      </c>
      <c r="S69" s="50"/>
    </row>
    <row r="70" spans="1:28">
      <c r="A70" s="169"/>
      <c r="B70" s="24"/>
      <c r="C70" s="34">
        <v>82020</v>
      </c>
      <c r="D70" s="27">
        <v>88164</v>
      </c>
      <c r="E70" s="34">
        <v>1674</v>
      </c>
      <c r="F70" s="27">
        <f t="shared" ref="F70:F100" si="12">SUM(C70:E70)</f>
        <v>171858</v>
      </c>
      <c r="G70" s="34">
        <v>118528</v>
      </c>
      <c r="H70" s="34">
        <v>36829</v>
      </c>
      <c r="I70" s="34">
        <v>155357</v>
      </c>
      <c r="J70" s="74">
        <f t="shared" si="10"/>
        <v>0.76293955212832376</v>
      </c>
      <c r="S70" s="50"/>
    </row>
    <row r="71" spans="1:28" s="15" customFormat="1">
      <c r="A71" s="169"/>
      <c r="B71" s="24">
        <v>2008</v>
      </c>
      <c r="C71" s="28">
        <v>59938</v>
      </c>
      <c r="D71" s="28">
        <v>57537</v>
      </c>
      <c r="E71" s="28">
        <v>321</v>
      </c>
      <c r="F71" s="28">
        <f t="shared" si="12"/>
        <v>117796</v>
      </c>
      <c r="G71" s="28">
        <v>94065</v>
      </c>
      <c r="H71" s="28">
        <v>29994</v>
      </c>
      <c r="I71" s="28">
        <f t="shared" ref="I71:I79" si="13">SUM(G71:H71)</f>
        <v>124059</v>
      </c>
      <c r="J71" s="35">
        <f t="shared" ref="J71:J100" si="14">G71/SUM(G71:H71)</f>
        <v>0.75822793993180659</v>
      </c>
      <c r="S71" s="51"/>
      <c r="U71"/>
      <c r="V71"/>
      <c r="W71"/>
      <c r="X71"/>
      <c r="Y71"/>
      <c r="Z71"/>
      <c r="AA71"/>
      <c r="AB71"/>
    </row>
    <row r="72" spans="1:28" s="15" customFormat="1">
      <c r="A72" s="169"/>
      <c r="B72" s="24"/>
      <c r="C72" s="34">
        <v>79197</v>
      </c>
      <c r="D72" s="34">
        <v>83007</v>
      </c>
      <c r="E72" s="34">
        <v>493</v>
      </c>
      <c r="F72" s="27">
        <f t="shared" si="12"/>
        <v>162697</v>
      </c>
      <c r="G72" s="34">
        <v>133297</v>
      </c>
      <c r="H72" s="34">
        <v>36210</v>
      </c>
      <c r="I72" s="34">
        <f t="shared" si="13"/>
        <v>169507</v>
      </c>
      <c r="J72" s="36">
        <f t="shared" si="14"/>
        <v>0.78638050346003407</v>
      </c>
      <c r="S72" s="51"/>
      <c r="U72"/>
      <c r="V72"/>
      <c r="W72"/>
      <c r="X72"/>
      <c r="Y72"/>
      <c r="Z72"/>
      <c r="AA72"/>
      <c r="AB72"/>
    </row>
    <row r="73" spans="1:28" s="15" customFormat="1">
      <c r="A73" s="169"/>
      <c r="B73" s="24">
        <v>2009</v>
      </c>
      <c r="C73" s="28">
        <v>54376</v>
      </c>
      <c r="D73" s="28">
        <v>35262</v>
      </c>
      <c r="E73" s="28"/>
      <c r="F73" s="28">
        <f t="shared" si="12"/>
        <v>89638</v>
      </c>
      <c r="G73" s="28">
        <v>74285</v>
      </c>
      <c r="H73" s="28">
        <v>19129</v>
      </c>
      <c r="I73" s="28">
        <f t="shared" si="13"/>
        <v>93414</v>
      </c>
      <c r="J73" s="35">
        <f t="shared" si="14"/>
        <v>0.79522341404928598</v>
      </c>
      <c r="S73" s="51"/>
      <c r="U73"/>
      <c r="V73"/>
      <c r="W73"/>
      <c r="X73"/>
      <c r="Y73"/>
      <c r="Z73"/>
      <c r="AA73"/>
      <c r="AB73" s="52"/>
    </row>
    <row r="74" spans="1:28" s="15" customFormat="1">
      <c r="A74" s="169"/>
      <c r="B74" s="24"/>
      <c r="C74" s="34">
        <v>63285</v>
      </c>
      <c r="D74" s="34">
        <v>45960</v>
      </c>
      <c r="E74" s="34"/>
      <c r="F74" s="27">
        <f t="shared" si="12"/>
        <v>109245</v>
      </c>
      <c r="G74" s="34">
        <v>92013</v>
      </c>
      <c r="H74" s="34">
        <v>23138</v>
      </c>
      <c r="I74" s="34">
        <f t="shared" si="13"/>
        <v>115151</v>
      </c>
      <c r="J74" s="36">
        <f t="shared" si="14"/>
        <v>0.79906383791716962</v>
      </c>
      <c r="S74" s="51"/>
      <c r="U74"/>
      <c r="V74"/>
      <c r="W74"/>
      <c r="X74"/>
      <c r="Y74"/>
      <c r="Z74"/>
      <c r="AA74"/>
      <c r="AB74" s="52"/>
    </row>
    <row r="75" spans="1:28" s="15" customFormat="1">
      <c r="A75" s="169"/>
      <c r="B75" s="24">
        <v>2010</v>
      </c>
      <c r="C75" s="28">
        <v>62272</v>
      </c>
      <c r="D75" s="28">
        <v>44673</v>
      </c>
      <c r="E75" s="28"/>
      <c r="F75" s="28">
        <f t="shared" si="12"/>
        <v>106945</v>
      </c>
      <c r="G75" s="28">
        <v>78218</v>
      </c>
      <c r="H75" s="28">
        <v>21369</v>
      </c>
      <c r="I75" s="28">
        <f t="shared" si="13"/>
        <v>99587</v>
      </c>
      <c r="J75" s="35">
        <f t="shared" si="14"/>
        <v>0.7854238002952193</v>
      </c>
      <c r="S75" s="51"/>
      <c r="U75"/>
      <c r="V75"/>
      <c r="W75"/>
      <c r="X75"/>
      <c r="Y75"/>
      <c r="Z75"/>
      <c r="AA75"/>
      <c r="AB75" s="52"/>
    </row>
    <row r="76" spans="1:28" s="15" customFormat="1">
      <c r="A76" s="169"/>
      <c r="B76" s="24"/>
      <c r="C76" s="34">
        <v>75423</v>
      </c>
      <c r="D76" s="34">
        <v>57789</v>
      </c>
      <c r="E76" s="34"/>
      <c r="F76" s="27">
        <f t="shared" si="12"/>
        <v>133212</v>
      </c>
      <c r="G76" s="34">
        <v>99127</v>
      </c>
      <c r="H76" s="34">
        <v>26034</v>
      </c>
      <c r="I76" s="34">
        <f t="shared" si="13"/>
        <v>125161</v>
      </c>
      <c r="J76" s="36">
        <f t="shared" si="14"/>
        <v>0.79199590926886165</v>
      </c>
      <c r="S76" s="51"/>
      <c r="U76"/>
      <c r="V76"/>
      <c r="W76"/>
      <c r="X76"/>
      <c r="Y76"/>
      <c r="Z76"/>
      <c r="AA76"/>
      <c r="AB76" s="52"/>
    </row>
    <row r="77" spans="1:28" s="15" customFormat="1">
      <c r="A77" s="169"/>
      <c r="B77" s="31">
        <v>2011</v>
      </c>
      <c r="C77" s="32">
        <v>63823</v>
      </c>
      <c r="D77" s="32">
        <v>59950</v>
      </c>
      <c r="E77" s="32"/>
      <c r="F77" s="28">
        <f t="shared" si="12"/>
        <v>123773</v>
      </c>
      <c r="G77" s="32">
        <v>78763</v>
      </c>
      <c r="H77" s="32">
        <v>27141</v>
      </c>
      <c r="I77" s="28">
        <f t="shared" si="13"/>
        <v>105904</v>
      </c>
      <c r="J77" s="35">
        <f t="shared" si="14"/>
        <v>0.74372072820667778</v>
      </c>
      <c r="S77" s="51"/>
      <c r="U77"/>
      <c r="V77"/>
      <c r="W77"/>
      <c r="X77"/>
      <c r="Y77"/>
      <c r="Z77"/>
      <c r="AA77"/>
      <c r="AB77" s="52"/>
    </row>
    <row r="78" spans="1:28" s="15" customFormat="1">
      <c r="A78" s="169"/>
      <c r="B78" s="31"/>
      <c r="C78" s="34">
        <v>72732</v>
      </c>
      <c r="D78" s="34">
        <v>80590</v>
      </c>
      <c r="E78" s="20"/>
      <c r="F78" s="27">
        <f t="shared" si="12"/>
        <v>153322</v>
      </c>
      <c r="G78" s="34">
        <v>94913</v>
      </c>
      <c r="H78" s="34">
        <v>32820</v>
      </c>
      <c r="I78" s="34">
        <f t="shared" si="13"/>
        <v>127733</v>
      </c>
      <c r="J78" s="36">
        <f t="shared" si="14"/>
        <v>0.743057784597559</v>
      </c>
      <c r="S78" s="51"/>
      <c r="U78"/>
      <c r="V78"/>
      <c r="W78"/>
      <c r="X78"/>
      <c r="Y78"/>
      <c r="Z78"/>
      <c r="AA78"/>
      <c r="AB78" s="52"/>
    </row>
    <row r="79" spans="1:28" s="15" customFormat="1">
      <c r="A79" s="169"/>
      <c r="B79" s="31">
        <v>2012</v>
      </c>
      <c r="C79" s="32">
        <v>57215</v>
      </c>
      <c r="D79" s="32">
        <v>55921</v>
      </c>
      <c r="E79" s="32"/>
      <c r="F79" s="28">
        <f t="shared" si="12"/>
        <v>113136</v>
      </c>
      <c r="G79" s="32">
        <v>85875</v>
      </c>
      <c r="H79" s="32">
        <v>26943</v>
      </c>
      <c r="I79" s="28">
        <f t="shared" si="13"/>
        <v>112818</v>
      </c>
      <c r="J79" s="35">
        <f t="shared" si="14"/>
        <v>0.76118172632026804</v>
      </c>
      <c r="S79" s="51"/>
      <c r="U79"/>
      <c r="V79"/>
      <c r="W79"/>
      <c r="X79"/>
      <c r="Y79"/>
      <c r="Z79"/>
      <c r="AA79"/>
      <c r="AB79" s="52"/>
    </row>
    <row r="80" spans="1:28" s="15" customFormat="1">
      <c r="A80" s="169"/>
      <c r="B80" s="31"/>
      <c r="C80" s="34">
        <v>63777</v>
      </c>
      <c r="D80" s="34">
        <v>73897</v>
      </c>
      <c r="E80" s="20"/>
      <c r="F80" s="27">
        <f t="shared" si="12"/>
        <v>137674</v>
      </c>
      <c r="G80" s="34">
        <v>103660</v>
      </c>
      <c r="H80" s="34">
        <v>32711</v>
      </c>
      <c r="I80" s="34">
        <v>136371</v>
      </c>
      <c r="J80" s="36">
        <f t="shared" si="14"/>
        <v>0.76013228618987905</v>
      </c>
      <c r="S80" s="51"/>
      <c r="U80"/>
      <c r="V80"/>
      <c r="W80"/>
      <c r="X80"/>
      <c r="Y80"/>
      <c r="Z80"/>
      <c r="AA80"/>
      <c r="AB80" s="52"/>
    </row>
    <row r="81" spans="1:19" s="15" customFormat="1">
      <c r="A81" s="169"/>
      <c r="B81" s="31">
        <v>2013</v>
      </c>
      <c r="C81" s="32">
        <v>74674</v>
      </c>
      <c r="D81" s="32">
        <v>70398</v>
      </c>
      <c r="E81" s="32"/>
      <c r="F81" s="28">
        <f t="shared" si="12"/>
        <v>145072</v>
      </c>
      <c r="G81" s="32">
        <v>110118</v>
      </c>
      <c r="H81" s="32">
        <v>32168</v>
      </c>
      <c r="I81" s="28">
        <f t="shared" ref="I81:I94" si="15">SUM(G81:H81)</f>
        <v>142286</v>
      </c>
      <c r="J81" s="35">
        <f t="shared" si="14"/>
        <v>0.77392013269049664</v>
      </c>
      <c r="S81" s="51"/>
    </row>
    <row r="82" spans="1:19" s="15" customFormat="1">
      <c r="A82" s="169"/>
      <c r="B82" s="31"/>
      <c r="C82" s="34">
        <v>81674</v>
      </c>
      <c r="D82" s="34">
        <v>90933</v>
      </c>
      <c r="E82" s="20"/>
      <c r="F82" s="27">
        <f t="shared" si="12"/>
        <v>172607</v>
      </c>
      <c r="G82" s="34">
        <v>130158</v>
      </c>
      <c r="H82" s="34">
        <v>38601</v>
      </c>
      <c r="I82" s="34">
        <f t="shared" si="15"/>
        <v>168759</v>
      </c>
      <c r="J82" s="36">
        <f t="shared" si="14"/>
        <v>0.77126553250493302</v>
      </c>
    </row>
    <row r="83" spans="1:19" s="15" customFormat="1">
      <c r="A83" s="169"/>
      <c r="B83" s="31">
        <v>2014</v>
      </c>
      <c r="C83" s="20">
        <v>88161</v>
      </c>
      <c r="D83" s="20">
        <v>71019</v>
      </c>
      <c r="E83" s="20"/>
      <c r="F83" s="28">
        <f t="shared" si="12"/>
        <v>159180</v>
      </c>
      <c r="G83" s="20">
        <v>120210</v>
      </c>
      <c r="H83" s="20">
        <v>31144</v>
      </c>
      <c r="I83" s="28">
        <f t="shared" si="15"/>
        <v>151354</v>
      </c>
      <c r="J83" s="35">
        <f t="shared" si="14"/>
        <v>0.79423074381912606</v>
      </c>
    </row>
    <row r="84" spans="1:19" s="15" customFormat="1">
      <c r="A84" s="169"/>
      <c r="B84" s="31"/>
      <c r="C84" s="34">
        <v>100586</v>
      </c>
      <c r="D84" s="34">
        <v>102101</v>
      </c>
      <c r="E84" s="20"/>
      <c r="F84" s="27">
        <f t="shared" si="12"/>
        <v>202687</v>
      </c>
      <c r="G84" s="34">
        <v>151395</v>
      </c>
      <c r="H84" s="34">
        <v>39109</v>
      </c>
      <c r="I84" s="34">
        <f t="shared" si="15"/>
        <v>190504</v>
      </c>
      <c r="J84" s="36">
        <f t="shared" si="14"/>
        <v>0.79470772267248979</v>
      </c>
    </row>
    <row r="85" spans="1:19" s="15" customFormat="1">
      <c r="A85" s="169"/>
      <c r="B85" s="70">
        <v>2015</v>
      </c>
      <c r="C85" s="68">
        <v>99705</v>
      </c>
      <c r="D85" s="68">
        <v>75860</v>
      </c>
      <c r="E85" s="68"/>
      <c r="F85" s="48">
        <f t="shared" si="12"/>
        <v>175565</v>
      </c>
      <c r="G85" s="68">
        <v>136190</v>
      </c>
      <c r="H85" s="68">
        <v>34270</v>
      </c>
      <c r="I85" s="48">
        <f t="shared" si="15"/>
        <v>170460</v>
      </c>
      <c r="J85" s="71">
        <f t="shared" si="14"/>
        <v>0.79895576674879742</v>
      </c>
    </row>
    <row r="86" spans="1:19" s="15" customFormat="1">
      <c r="A86" s="169"/>
      <c r="B86" s="70"/>
      <c r="C86" s="72">
        <v>113369</v>
      </c>
      <c r="D86" s="72">
        <v>108233</v>
      </c>
      <c r="E86" s="68"/>
      <c r="F86" s="73">
        <f t="shared" si="12"/>
        <v>221602</v>
      </c>
      <c r="G86" s="72">
        <v>170481</v>
      </c>
      <c r="H86" s="72">
        <v>43620</v>
      </c>
      <c r="I86" s="72">
        <f t="shared" si="15"/>
        <v>214101</v>
      </c>
      <c r="J86" s="74">
        <f t="shared" si="14"/>
        <v>0.79626437989546994</v>
      </c>
    </row>
    <row r="87" spans="1:19" s="15" customFormat="1">
      <c r="A87" s="169"/>
      <c r="B87" s="70">
        <v>2016</v>
      </c>
      <c r="C87" s="68">
        <v>98922</v>
      </c>
      <c r="D87" s="68">
        <v>73379</v>
      </c>
      <c r="E87" s="68"/>
      <c r="F87" s="48">
        <f t="shared" si="12"/>
        <v>172301</v>
      </c>
      <c r="G87" s="68">
        <v>136948</v>
      </c>
      <c r="H87" s="68">
        <v>33013</v>
      </c>
      <c r="I87" s="48">
        <f t="shared" si="15"/>
        <v>169961</v>
      </c>
      <c r="J87" s="71">
        <f t="shared" si="14"/>
        <v>0.80576132171498172</v>
      </c>
    </row>
    <row r="88" spans="1:19" s="15" customFormat="1">
      <c r="A88" s="169"/>
      <c r="B88" s="70"/>
      <c r="C88" s="72">
        <v>112484</v>
      </c>
      <c r="D88" s="72">
        <v>105886</v>
      </c>
      <c r="E88" s="68"/>
      <c r="F88" s="73">
        <f t="shared" si="12"/>
        <v>218370</v>
      </c>
      <c r="G88" s="72">
        <v>172989</v>
      </c>
      <c r="H88" s="72">
        <v>41795</v>
      </c>
      <c r="I88" s="72">
        <f t="shared" si="15"/>
        <v>214784</v>
      </c>
      <c r="J88" s="74">
        <f t="shared" si="14"/>
        <v>0.80540915524433854</v>
      </c>
    </row>
    <row r="89" spans="1:19" s="15" customFormat="1">
      <c r="A89" s="169"/>
      <c r="B89" s="70">
        <v>2017</v>
      </c>
      <c r="C89" s="68">
        <v>93835</v>
      </c>
      <c r="D89" s="68">
        <v>68920</v>
      </c>
      <c r="E89" s="68"/>
      <c r="F89" s="48">
        <f t="shared" si="12"/>
        <v>162755</v>
      </c>
      <c r="G89" s="68">
        <v>133378</v>
      </c>
      <c r="H89" s="68">
        <v>31773</v>
      </c>
      <c r="I89" s="48">
        <f t="shared" si="15"/>
        <v>165151</v>
      </c>
      <c r="J89" s="71">
        <f t="shared" si="14"/>
        <v>0.80761242741491124</v>
      </c>
    </row>
    <row r="90" spans="1:19" s="15" customFormat="1">
      <c r="A90" s="169"/>
      <c r="B90" s="70"/>
      <c r="C90" s="72">
        <v>106186</v>
      </c>
      <c r="D90" s="72">
        <v>96943</v>
      </c>
      <c r="E90" s="68"/>
      <c r="F90" s="73">
        <f t="shared" si="12"/>
        <v>203129</v>
      </c>
      <c r="G90" s="72">
        <v>166963</v>
      </c>
      <c r="H90" s="72">
        <v>39414</v>
      </c>
      <c r="I90" s="72">
        <f t="shared" si="15"/>
        <v>206377</v>
      </c>
      <c r="J90" s="74">
        <f t="shared" si="14"/>
        <v>0.80901941592328608</v>
      </c>
    </row>
    <row r="91" spans="1:19">
      <c r="A91" s="169"/>
      <c r="B91" s="70">
        <v>2018</v>
      </c>
      <c r="C91" s="68">
        <v>93274</v>
      </c>
      <c r="D91" s="68">
        <v>78772</v>
      </c>
      <c r="E91" s="68"/>
      <c r="F91" s="48">
        <f t="shared" si="12"/>
        <v>172046</v>
      </c>
      <c r="G91" s="68">
        <v>133359</v>
      </c>
      <c r="H91" s="68">
        <v>29873</v>
      </c>
      <c r="I91" s="48">
        <f t="shared" si="15"/>
        <v>163232</v>
      </c>
      <c r="J91" s="71">
        <f t="shared" si="14"/>
        <v>0.81699054107037838</v>
      </c>
    </row>
    <row r="92" spans="1:19">
      <c r="A92" s="169"/>
      <c r="B92" s="70"/>
      <c r="C92" s="72">
        <v>109983</v>
      </c>
      <c r="D92" s="72">
        <v>106978</v>
      </c>
      <c r="E92" s="68"/>
      <c r="F92" s="73">
        <f t="shared" si="12"/>
        <v>216961</v>
      </c>
      <c r="G92" s="72">
        <v>168237</v>
      </c>
      <c r="H92" s="72">
        <v>36697</v>
      </c>
      <c r="I92" s="72">
        <f t="shared" si="15"/>
        <v>204934</v>
      </c>
      <c r="J92" s="74">
        <f t="shared" si="14"/>
        <v>0.82093259293235876</v>
      </c>
    </row>
    <row r="93" spans="1:19">
      <c r="A93" s="169"/>
      <c r="B93" s="70">
        <v>2019</v>
      </c>
      <c r="C93" s="89">
        <v>98557</v>
      </c>
      <c r="D93" s="89">
        <v>77623</v>
      </c>
      <c r="E93" s="90"/>
      <c r="F93" s="48">
        <f t="shared" si="12"/>
        <v>176180</v>
      </c>
      <c r="G93" s="89">
        <v>145794</v>
      </c>
      <c r="H93" s="89">
        <v>32014</v>
      </c>
      <c r="I93" s="48">
        <f t="shared" si="15"/>
        <v>177808</v>
      </c>
      <c r="J93" s="71">
        <f t="shared" si="14"/>
        <v>0.81995185818410865</v>
      </c>
    </row>
    <row r="94" spans="1:19">
      <c r="A94" s="169"/>
      <c r="B94" s="70"/>
      <c r="C94" s="72">
        <v>112244</v>
      </c>
      <c r="D94" s="72">
        <v>116298</v>
      </c>
      <c r="E94" s="68"/>
      <c r="F94" s="73">
        <f t="shared" si="12"/>
        <v>228542</v>
      </c>
      <c r="G94" s="72">
        <v>187392</v>
      </c>
      <c r="H94" s="72">
        <v>41658</v>
      </c>
      <c r="I94" s="72">
        <f t="shared" si="15"/>
        <v>229050</v>
      </c>
      <c r="J94" s="74">
        <f t="shared" si="14"/>
        <v>0.81812704649639811</v>
      </c>
    </row>
    <row r="95" spans="1:19">
      <c r="A95" s="169"/>
      <c r="B95" s="96">
        <v>2020</v>
      </c>
      <c r="C95" s="72">
        <v>94942</v>
      </c>
      <c r="D95" s="72">
        <v>67433</v>
      </c>
      <c r="E95" s="68"/>
      <c r="F95" s="73">
        <v>162375</v>
      </c>
      <c r="G95" s="72">
        <v>133882</v>
      </c>
      <c r="H95" s="72">
        <v>28219</v>
      </c>
      <c r="I95" s="72">
        <v>162101</v>
      </c>
      <c r="J95" s="74">
        <v>0.82591717509453988</v>
      </c>
    </row>
    <row r="96" spans="1:19">
      <c r="A96" s="169"/>
      <c r="B96" s="96"/>
      <c r="C96" s="72">
        <v>108405</v>
      </c>
      <c r="D96" s="72">
        <v>99287</v>
      </c>
      <c r="E96" s="68"/>
      <c r="F96" s="73">
        <v>207692</v>
      </c>
      <c r="G96" s="72">
        <v>173499</v>
      </c>
      <c r="H96" s="72">
        <v>37267</v>
      </c>
      <c r="I96" s="72">
        <v>210766</v>
      </c>
      <c r="J96" s="74">
        <v>0.8231830560906408</v>
      </c>
      <c r="L96" s="197"/>
    </row>
    <row r="97" spans="1:10">
      <c r="A97" s="169"/>
      <c r="B97" s="113">
        <v>2021</v>
      </c>
      <c r="C97" s="68">
        <v>118905</v>
      </c>
      <c r="D97" s="68">
        <v>80913</v>
      </c>
      <c r="E97" s="68"/>
      <c r="F97" s="181">
        <f t="shared" ref="F97:F98" si="16">SUM(C97:E97)</f>
        <v>199818</v>
      </c>
      <c r="G97" s="68">
        <v>162874</v>
      </c>
      <c r="H97" s="68">
        <v>31697</v>
      </c>
      <c r="I97" s="181">
        <f>SUM(G97:H97)</f>
        <v>194571</v>
      </c>
      <c r="J97" s="112">
        <f t="shared" ref="J97:J98" si="17">G97/SUM(G97:H97)</f>
        <v>0.83709288640136503</v>
      </c>
    </row>
    <row r="98" spans="1:10">
      <c r="A98" s="169"/>
      <c r="B98" s="113"/>
      <c r="C98" s="69">
        <v>133969</v>
      </c>
      <c r="D98" s="69">
        <v>113232</v>
      </c>
      <c r="E98" s="68"/>
      <c r="F98" s="182">
        <f t="shared" si="16"/>
        <v>247201</v>
      </c>
      <c r="G98" s="69">
        <v>201381</v>
      </c>
      <c r="H98" s="69">
        <v>39962</v>
      </c>
      <c r="I98" s="69">
        <f>SUM(G98:H98)</f>
        <v>241343</v>
      </c>
      <c r="J98" s="183">
        <f t="shared" si="17"/>
        <v>0.83441823462872344</v>
      </c>
    </row>
    <row r="99" spans="1:10">
      <c r="A99" s="169"/>
      <c r="B99" s="193">
        <v>2022</v>
      </c>
      <c r="C99" s="194">
        <v>133505</v>
      </c>
      <c r="D99" s="194">
        <v>88165</v>
      </c>
      <c r="E99" s="194"/>
      <c r="F99" s="195">
        <f t="shared" si="12"/>
        <v>221670</v>
      </c>
      <c r="G99" s="194">
        <v>167261</v>
      </c>
      <c r="H99" s="194">
        <v>31000</v>
      </c>
      <c r="I99" s="195">
        <f>SUM(G99:H99)</f>
        <v>198261</v>
      </c>
      <c r="J99" s="196">
        <f t="shared" si="14"/>
        <v>0.84364045374531549</v>
      </c>
    </row>
    <row r="100" spans="1:10" ht="14.25" thickBot="1">
      <c r="A100" s="170"/>
      <c r="B100" s="87"/>
      <c r="C100" s="88">
        <v>149427</v>
      </c>
      <c r="D100" s="88">
        <v>123366</v>
      </c>
      <c r="E100" s="92"/>
      <c r="F100" s="93">
        <f t="shared" si="12"/>
        <v>272793</v>
      </c>
      <c r="G100" s="88">
        <v>204848</v>
      </c>
      <c r="H100" s="88">
        <v>38996</v>
      </c>
      <c r="I100" s="88">
        <f>SUM(G100:H100)</f>
        <v>243844</v>
      </c>
      <c r="J100" s="94">
        <f t="shared" si="14"/>
        <v>0.84007808270861695</v>
      </c>
    </row>
    <row r="101" spans="1:10">
      <c r="A101" s="144" t="s">
        <v>27</v>
      </c>
      <c r="B101" s="144"/>
      <c r="C101" s="144"/>
      <c r="D101" s="144"/>
      <c r="E101" s="144"/>
      <c r="F101" s="144"/>
      <c r="G101" s="144"/>
      <c r="H101" s="144"/>
      <c r="I101" s="144"/>
      <c r="J101" s="144"/>
    </row>
    <row r="102" spans="1:10">
      <c r="A102" s="157" t="s">
        <v>28</v>
      </c>
      <c r="B102" s="157"/>
      <c r="C102" s="157"/>
      <c r="D102" s="157"/>
      <c r="E102" s="157"/>
      <c r="F102" s="157"/>
      <c r="G102" s="157"/>
      <c r="H102" s="157"/>
      <c r="I102" s="157"/>
      <c r="J102" s="157"/>
    </row>
    <row r="103" spans="1:10">
      <c r="A103" s="8"/>
      <c r="B103" s="8"/>
      <c r="C103" s="8"/>
      <c r="D103" s="8"/>
      <c r="E103" s="8"/>
      <c r="F103" s="8"/>
      <c r="G103" s="8"/>
      <c r="H103" s="8"/>
      <c r="I103" s="8"/>
      <c r="J103" s="8"/>
    </row>
    <row r="108" spans="1:10">
      <c r="G108" t="s">
        <v>6</v>
      </c>
    </row>
  </sheetData>
  <mergeCells count="9">
    <mergeCell ref="A1:J1"/>
    <mergeCell ref="A102:J102"/>
    <mergeCell ref="A101:J101"/>
    <mergeCell ref="A3:B4"/>
    <mergeCell ref="C3:F3"/>
    <mergeCell ref="G3:I3"/>
    <mergeCell ref="J3:J4"/>
    <mergeCell ref="A5:A52"/>
    <mergeCell ref="A53:A100"/>
  </mergeCells>
  <phoneticPr fontId="15" type="noConversion"/>
  <pageMargins left="0.25" right="0.25" top="0.75" bottom="0.75" header="0.3" footer="0.3"/>
  <pageSetup paperSize="9" scale="55" orientation="portrait" r:id="rId1"/>
  <headerFooter alignWithMargins="0"/>
  <ignoredErrors>
    <ignoredError sqref="J69:J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Examination disposals</vt:lpstr>
      <vt:lpstr>Examination Results(P,U)</vt:lpstr>
      <vt:lpstr>Examination Results(T,D)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kipo</cp:lastModifiedBy>
  <cp:revision>12</cp:revision>
  <cp:lastPrinted>2021-04-26T07:12:37Z</cp:lastPrinted>
  <dcterms:created xsi:type="dcterms:W3CDTF">2006-07-16T05:02:02Z</dcterms:created>
  <dcterms:modified xsi:type="dcterms:W3CDTF">2023-10-28T15:59:19Z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F29F85E0-4FF9-1068-AB91-08002B27B3D9}" pid="253">
    <vt:lpwstr>Windows_8</vt:lpwstr>
  </property>
  <property fmtid="{F29F85E0-4FF9-1068-AB91-08002B27B3D9}" pid="254">
    <vt:lpwstr>10.0.0.6952</vt:lpwstr>
  </property>
  <property fmtid="{F29F85E0-4FF9-1068-AB91-08002B27B3D9}" pid="255">
    <vt:lpwstr/>
  </property>
</Properties>
</file>